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55" i="1"/>
  <c r="M155" s="1"/>
  <c r="P155" s="1"/>
  <c r="J152"/>
  <c r="M153" s="1"/>
  <c r="P153" s="1"/>
  <c r="M144"/>
  <c r="E144"/>
  <c r="M140"/>
  <c r="E140"/>
  <c r="M129"/>
  <c r="E129"/>
  <c r="M124"/>
  <c r="E124"/>
  <c r="M113"/>
  <c r="E113"/>
  <c r="M108"/>
  <c r="E108"/>
  <c r="M106"/>
  <c r="E106"/>
  <c r="M105"/>
  <c r="E105"/>
  <c r="M98"/>
  <c r="E98"/>
  <c r="M95"/>
  <c r="E95"/>
  <c r="M92"/>
  <c r="E92"/>
  <c r="M85"/>
  <c r="E85"/>
  <c r="K75"/>
  <c r="K62" s="1"/>
  <c r="E75"/>
  <c r="E62" s="1"/>
  <c r="M62"/>
  <c r="H62"/>
  <c r="I35"/>
  <c r="I48" s="1"/>
  <c r="F29"/>
  <c r="F35" s="1"/>
  <c r="F48" s="1"/>
  <c r="E17"/>
</calcChain>
</file>

<file path=xl/sharedStrings.xml><?xml version="1.0" encoding="utf-8"?>
<sst xmlns="http://schemas.openxmlformats.org/spreadsheetml/2006/main" count="181" uniqueCount="148">
  <si>
    <t xml:space="preserve">                                        Ф О Р М А</t>
  </si>
  <si>
    <t xml:space="preserve">                                                                         ОТЧЕТНОСТИ ОРГАНИЗАЦИИ,ВЫПОЛНЯЮЩЕЙ ФУНКЦИИ УПРАВЛЕНИЯ </t>
  </si>
  <si>
    <t xml:space="preserve">Управляющая организация (УО):                                        </t>
  </si>
  <si>
    <t>ТСЖ "Загорье 1"</t>
  </si>
  <si>
    <t xml:space="preserve">Ставка                                 планово-норматив расхода                               по категории &lt;*&gt;        МКД    (руб.)                    </t>
  </si>
  <si>
    <t xml:space="preserve">Договор на предоставление </t>
  </si>
  <si>
    <t>Дата</t>
  </si>
  <si>
    <t>Номер</t>
  </si>
  <si>
    <t>Сумма по договору    (руб.)</t>
  </si>
  <si>
    <t>бюджетных субсидий  (ДПБС)</t>
  </si>
  <si>
    <t>договора</t>
  </si>
  <si>
    <t>05.03.2010г.</t>
  </si>
  <si>
    <t>51/10</t>
  </si>
  <si>
    <t>в год</t>
  </si>
  <si>
    <t>в квартал</t>
  </si>
  <si>
    <t>в месяц</t>
  </si>
  <si>
    <t>I</t>
  </si>
  <si>
    <t>Характеристика МКД</t>
  </si>
  <si>
    <t>Общая площадь</t>
  </si>
  <si>
    <t>В том числе</t>
  </si>
  <si>
    <t>II</t>
  </si>
  <si>
    <t>без учета летних</t>
  </si>
  <si>
    <t>Общая площадь жилых</t>
  </si>
  <si>
    <t>Общая площадь нежилых</t>
  </si>
  <si>
    <t>Общая площадь нежилых помещений общего пользования,входящих в состав общего имущества МКД, к.м</t>
  </si>
  <si>
    <t>помещений, кв.м</t>
  </si>
  <si>
    <t>помещений</t>
  </si>
  <si>
    <t>III</t>
  </si>
  <si>
    <t>Общая площадь жилых помещений</t>
  </si>
  <si>
    <t>Площадь земельного участка</t>
  </si>
  <si>
    <t xml:space="preserve"> </t>
  </si>
  <si>
    <t>Ставка на содержание</t>
  </si>
  <si>
    <t>Iv</t>
  </si>
  <si>
    <t>в МКД  (кв.м)</t>
  </si>
  <si>
    <t>в общем имуществе МКД  (кв.м)</t>
  </si>
  <si>
    <t>земельного участка</t>
  </si>
  <si>
    <t>&lt;**&gt;   (руб.)</t>
  </si>
  <si>
    <t>Серия МКД/год постройки</t>
  </si>
  <si>
    <t>2004г.</t>
  </si>
  <si>
    <t>Кол-во этажей</t>
  </si>
  <si>
    <t>Подъездов</t>
  </si>
  <si>
    <t>Квартир</t>
  </si>
  <si>
    <t>№</t>
  </si>
  <si>
    <t>Наименование</t>
  </si>
  <si>
    <t>Нарастающим итогом</t>
  </si>
  <si>
    <t>Примечание</t>
  </si>
  <si>
    <t>п/п</t>
  </si>
  <si>
    <t>показателей</t>
  </si>
  <si>
    <t>с начала года</t>
  </si>
  <si>
    <t>за отчетный квартал</t>
  </si>
  <si>
    <t>1.</t>
  </si>
  <si>
    <t>Всего сумма</t>
  </si>
  <si>
    <t>по договору</t>
  </si>
  <si>
    <t>на предоставление</t>
  </si>
  <si>
    <t xml:space="preserve">субсидий из бюджета </t>
  </si>
  <si>
    <t>города Москвы</t>
  </si>
  <si>
    <t>(руб.)</t>
  </si>
  <si>
    <t>2.</t>
  </si>
  <si>
    <t xml:space="preserve">Фактически </t>
  </si>
  <si>
    <t xml:space="preserve">поступило </t>
  </si>
  <si>
    <t>из бюджета города Москвы</t>
  </si>
  <si>
    <t>за отчетный период</t>
  </si>
  <si>
    <t>3.</t>
  </si>
  <si>
    <t xml:space="preserve">Разница между </t>
  </si>
  <si>
    <t>Примечание:Указывается обоснованнвая причина,                                                                                  допускаемая в установленном порядке</t>
  </si>
  <si>
    <t xml:space="preserve">суммой по договору </t>
  </si>
  <si>
    <t xml:space="preserve">бюджетных субсидий </t>
  </si>
  <si>
    <t xml:space="preserve">и фактически </t>
  </si>
  <si>
    <t xml:space="preserve">полученной суммой </t>
  </si>
  <si>
    <t>из бюджета города</t>
  </si>
  <si>
    <t>4.</t>
  </si>
  <si>
    <t>(из строки 5)</t>
  </si>
  <si>
    <t xml:space="preserve">использовано </t>
  </si>
  <si>
    <t>средств, полученных</t>
  </si>
  <si>
    <t>(строка 2)</t>
  </si>
  <si>
    <t>за отчетный период,</t>
  </si>
  <si>
    <t>всего (руб.)</t>
  </si>
  <si>
    <t xml:space="preserve">Нарастающим итогом </t>
  </si>
  <si>
    <t>Всего за отчетный</t>
  </si>
  <si>
    <t>В том числе:</t>
  </si>
  <si>
    <t>квартал</t>
  </si>
  <si>
    <t>собственными</t>
  </si>
  <si>
    <t>с привлечением</t>
  </si>
  <si>
    <t>(причины невыполнения)</t>
  </si>
  <si>
    <t>силами</t>
  </si>
  <si>
    <t xml:space="preserve">сторонней </t>
  </si>
  <si>
    <t>организации</t>
  </si>
  <si>
    <t>4а</t>
  </si>
  <si>
    <t>4б</t>
  </si>
  <si>
    <t>5.</t>
  </si>
  <si>
    <t>Справочно:</t>
  </si>
  <si>
    <t xml:space="preserve"> -</t>
  </si>
  <si>
    <t>Выполнено работ</t>
  </si>
  <si>
    <t>по содержанию</t>
  </si>
  <si>
    <t>и текущему ремонту</t>
  </si>
  <si>
    <t>общего имущества</t>
  </si>
  <si>
    <t>МКД по смете</t>
  </si>
  <si>
    <t>расходов ТСЖ, ЖСК,</t>
  </si>
  <si>
    <t>ЖК или приложениям</t>
  </si>
  <si>
    <t>к договору</t>
  </si>
  <si>
    <t>управления</t>
  </si>
  <si>
    <t xml:space="preserve">  -всего (руб.)</t>
  </si>
  <si>
    <t>5.1.</t>
  </si>
  <si>
    <t>Работы по управлению МКД нарастающим итогом с начала года,руб.,в том числе за отчетный квартал,руб.</t>
  </si>
  <si>
    <t>5.2.</t>
  </si>
  <si>
    <t>Работа по санитарному содержанию помещений общего пользования, входящих в состав общего имущества МКД,нарастающим итогом с начала года,руб.,в том числе за отчетный квартал,руб.</t>
  </si>
  <si>
    <t>5.3.</t>
  </si>
  <si>
    <t>Работы   по   сбору  и  вывозу   ТБО нарастающим итогом с начала года, руб.,  в том числе за отчетный квартал, руб.</t>
  </si>
  <si>
    <t>5.4.</t>
  </si>
  <si>
    <t>Работы по сбору и вывозу КГМ  нарастающим итогом с начала года,руб.,в том числе за отчетный квартал,руб.</t>
  </si>
  <si>
    <t>5.5.</t>
  </si>
  <si>
    <t>Работы по содержанию и ППР помещений общего пользования,входящих в состав общего имущества МКД, нарастающим итогом с начала года,руб.,в том числе за отчетный квартал,руб.</t>
  </si>
  <si>
    <t>5.6.</t>
  </si>
  <si>
    <t>Работы по содержанию и ППР внутридомовых  инженерных коммуникаций и оборудования, входящих в состав общего имущества МКД, нарастающим итогом с начала года, руб.,в т.ч. за отчетный квартал,руб.</t>
  </si>
  <si>
    <t>5.7.</t>
  </si>
  <si>
    <t>Работы по техническому обслуживанию,текущему ремонту и содержанию лифтового оборудования, входящего в состав общего имущества  МКД,нарастающим итогом с начала года,руб.,в том числе за отчетный квартал,руб.</t>
  </si>
  <si>
    <t>5.8.</t>
  </si>
  <si>
    <t>Работы по содержанию и ППР систем противопожарной безопасности, входящих в состав общего имущества МКД, нарастающим итогом с начала года,руб.,в т.ч. за отчетный квартал, руб.</t>
  </si>
  <si>
    <t>5.9.</t>
  </si>
  <si>
    <t>Работы по содержанию и ППР системы вентиляции и газоходов, входящих в состав общего имущества МКД, нарастающим итогом с начала года, руб., в т.ч. За отчетный квартал, руб.</t>
  </si>
  <si>
    <t>5.10.</t>
  </si>
  <si>
    <t>Работы по содержанию и ППР систем газораспределения и газового оборудования,входящихв состав общего имущества МКД нарастающим итогом с начала года, руб., в том числе за отчетный квартал, руб.</t>
  </si>
  <si>
    <t>5.11.</t>
  </si>
  <si>
    <t>Внеплановые и аварийные работы по восстановлению общего имущества МКД нарастающим итогом с начала года,руб.,в том числе за отчетный квартал,руб.</t>
  </si>
  <si>
    <t>5.12.</t>
  </si>
  <si>
    <t>Расходы за электроэнергию, потребленную на дежурное освещение мест общего пользования и работу лифтов (общедомовые нужды),нарастающими итогом с начала года,руб.,в том числе за отчетный квартал, руб.</t>
  </si>
  <si>
    <t>5.13.</t>
  </si>
  <si>
    <t>Расходы за воду,потребленнуюна общедомовые нужды,нарастающим итогом с начала года,руб.,в т.ч.за отчетный квартал,руб.</t>
  </si>
  <si>
    <t>5.14.</t>
  </si>
  <si>
    <t>Прочие работы по содержанию и ремонту общего имущества МКД нарастающим итогом с начала года, руб., в т.ч. за отчетный квартал,руб.</t>
  </si>
  <si>
    <t>5.15.</t>
  </si>
  <si>
    <t>Работы по уборке и содержанию земельного уастка и объектов благоустройства и озеленения, входящих в состав общего имущества МКД,нарастающим итогом с начала года,руб., в т.ч. за отчетный квартал,руб.</t>
  </si>
  <si>
    <t>6.</t>
  </si>
  <si>
    <t>Стоимость работ и услуг по содержанию и текущему ремонту</t>
  </si>
  <si>
    <t>Всего</t>
  </si>
  <si>
    <t xml:space="preserve">     В том числе</t>
  </si>
  <si>
    <t>В МКД (по смете расходов ТСЖ, ЖСК, ЖК или приложениям</t>
  </si>
  <si>
    <t>к договору управления) (руб.)</t>
  </si>
  <si>
    <t>В т.ч. приходящаяся на жилые помещения в МКД (руб.)</t>
  </si>
  <si>
    <t>Председатель правления</t>
  </si>
  <si>
    <t>Главный бухгалтер</t>
  </si>
  <si>
    <t>С.В.Колобаева</t>
  </si>
  <si>
    <t>М.П.</t>
  </si>
  <si>
    <t>исплн.</t>
  </si>
  <si>
    <t>(495) 655 17 01</t>
  </si>
  <si>
    <t>тел.</t>
  </si>
  <si>
    <t xml:space="preserve">                            МНОГОКВАРТИРНЫМ ДОМОМ,ПЕРЕД СОБСТВЕННИКАМИ</t>
  </si>
  <si>
    <t>О.И.Огурева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</si>
</sst>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rgb="FFFF0000"/>
      <name val="Calibri"/>
      <family val="2"/>
      <charset val="204"/>
    </font>
    <font>
      <u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10" xfId="0" applyFont="1" applyBorder="1"/>
    <xf numFmtId="0" fontId="1" fillId="2" borderId="11" xfId="0" applyNumberFormat="1" applyFont="1" applyFill="1" applyBorder="1"/>
    <xf numFmtId="0" fontId="1" fillId="0" borderId="11" xfId="0" applyFont="1" applyBorder="1"/>
    <xf numFmtId="3" fontId="1" fillId="2" borderId="1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2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5" xfId="0" applyFont="1" applyFill="1" applyBorder="1"/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" fillId="0" borderId="11" xfId="0" applyFont="1" applyFill="1" applyBorder="1"/>
    <xf numFmtId="0" fontId="1" fillId="0" borderId="13" xfId="0" applyFont="1" applyFill="1" applyBorder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top"/>
    </xf>
    <xf numFmtId="4" fontId="1" fillId="0" borderId="17" xfId="0" applyNumberFormat="1" applyFont="1" applyFill="1" applyBorder="1"/>
    <xf numFmtId="4" fontId="1" fillId="0" borderId="0" xfId="0" applyNumberFormat="1" applyFont="1" applyFill="1" applyBorder="1"/>
    <xf numFmtId="4" fontId="1" fillId="0" borderId="12" xfId="0" applyNumberFormat="1" applyFont="1" applyFill="1" applyBorder="1"/>
    <xf numFmtId="4" fontId="1" fillId="0" borderId="14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/>
    <xf numFmtId="4" fontId="1" fillId="0" borderId="7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1"/>
  <sheetViews>
    <sheetView tabSelected="1" topLeftCell="A147" workbookViewId="0">
      <selection activeCell="M159" sqref="M159"/>
    </sheetView>
  </sheetViews>
  <sheetFormatPr defaultRowHeight="15"/>
  <sheetData>
    <row r="1" spans="1:17" ht="18.75">
      <c r="A1" s="2"/>
      <c r="B1" s="2"/>
      <c r="C1" s="3"/>
      <c r="D1" s="3"/>
      <c r="E1" s="82" t="s">
        <v>0</v>
      </c>
      <c r="F1" s="82"/>
      <c r="G1" s="82"/>
      <c r="H1" s="82"/>
      <c r="I1" s="82"/>
      <c r="J1" s="82"/>
      <c r="K1" s="82"/>
      <c r="L1" s="82"/>
      <c r="M1" s="3"/>
      <c r="N1" s="3"/>
    </row>
    <row r="2" spans="1:17" ht="18.75">
      <c r="A2" s="2"/>
      <c r="B2" s="2"/>
      <c r="C2" s="3"/>
      <c r="D2" s="82" t="s">
        <v>1</v>
      </c>
      <c r="E2" s="82"/>
      <c r="F2" s="82"/>
      <c r="G2" s="82"/>
      <c r="H2" s="82"/>
      <c r="I2" s="82"/>
      <c r="J2" s="82"/>
      <c r="K2" s="82"/>
      <c r="L2" s="82"/>
      <c r="M2" s="82"/>
      <c r="N2" s="3"/>
    </row>
    <row r="3" spans="1:17" ht="18.75">
      <c r="A3" s="2"/>
      <c r="B3" s="2"/>
      <c r="C3" s="3"/>
      <c r="D3" s="82" t="s">
        <v>146</v>
      </c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4" t="s">
        <v>2</v>
      </c>
      <c r="B5" s="4"/>
      <c r="C5" s="4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27" t="s">
        <v>4</v>
      </c>
      <c r="Q5" s="228"/>
    </row>
    <row r="6" spans="1:17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29"/>
      <c r="Q6" s="230"/>
    </row>
    <row r="7" spans="1:17" ht="15.75">
      <c r="A7" s="5" t="s">
        <v>5</v>
      </c>
      <c r="B7" s="6"/>
      <c r="C7" s="6"/>
      <c r="D7" s="7"/>
      <c r="E7" s="5" t="s">
        <v>6</v>
      </c>
      <c r="F7" s="7"/>
      <c r="G7" s="8" t="s">
        <v>7</v>
      </c>
      <c r="H7" s="227" t="s">
        <v>8</v>
      </c>
      <c r="I7" s="233"/>
      <c r="J7" s="233"/>
      <c r="K7" s="233"/>
      <c r="L7" s="233"/>
      <c r="M7" s="233"/>
      <c r="N7" s="233"/>
      <c r="O7" s="233"/>
      <c r="P7" s="229"/>
      <c r="Q7" s="230"/>
    </row>
    <row r="8" spans="1:17" ht="15.75">
      <c r="A8" s="9" t="s">
        <v>9</v>
      </c>
      <c r="B8" s="10"/>
      <c r="C8" s="10"/>
      <c r="D8" s="11"/>
      <c r="E8" s="9" t="s">
        <v>10</v>
      </c>
      <c r="F8" s="11"/>
      <c r="G8" s="12" t="s">
        <v>10</v>
      </c>
      <c r="H8" s="229"/>
      <c r="I8" s="234"/>
      <c r="J8" s="234"/>
      <c r="K8" s="234"/>
      <c r="L8" s="234"/>
      <c r="M8" s="234"/>
      <c r="N8" s="234"/>
      <c r="O8" s="234"/>
      <c r="P8" s="231"/>
      <c r="Q8" s="232"/>
    </row>
    <row r="9" spans="1:17" ht="15.75">
      <c r="A9" s="13"/>
      <c r="B9" s="14"/>
      <c r="C9" s="14"/>
      <c r="D9" s="15"/>
      <c r="E9" s="235" t="s">
        <v>11</v>
      </c>
      <c r="F9" s="236"/>
      <c r="G9" s="16" t="s">
        <v>12</v>
      </c>
      <c r="H9" s="17" t="s">
        <v>13</v>
      </c>
      <c r="I9" s="237">
        <v>1490280</v>
      </c>
      <c r="J9" s="237"/>
      <c r="K9" s="18" t="s">
        <v>14</v>
      </c>
      <c r="L9" s="237">
        <v>372570</v>
      </c>
      <c r="M9" s="237"/>
      <c r="N9" s="18" t="s">
        <v>15</v>
      </c>
      <c r="O9" s="18">
        <v>124190</v>
      </c>
      <c r="P9" s="236" t="s">
        <v>16</v>
      </c>
      <c r="Q9" s="236">
        <v>22.92</v>
      </c>
    </row>
    <row r="10" spans="1:17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36"/>
      <c r="Q10" s="236"/>
    </row>
    <row r="11" spans="1:17" ht="15.75">
      <c r="A11" s="203" t="s">
        <v>17</v>
      </c>
      <c r="B11" s="204"/>
      <c r="C11" s="205"/>
      <c r="D11" s="19" t="s">
        <v>18</v>
      </c>
      <c r="E11" s="20"/>
      <c r="F11" s="21" t="s">
        <v>19</v>
      </c>
      <c r="G11" s="217"/>
      <c r="H11" s="217"/>
      <c r="I11" s="217"/>
      <c r="J11" s="217"/>
      <c r="K11" s="217"/>
      <c r="L11" s="217"/>
      <c r="M11" s="217"/>
      <c r="N11" s="218"/>
      <c r="O11" s="22"/>
      <c r="P11" s="114" t="s">
        <v>20</v>
      </c>
      <c r="Q11" s="114"/>
    </row>
    <row r="12" spans="1:17" ht="15.75">
      <c r="A12" s="194"/>
      <c r="B12" s="195"/>
      <c r="C12" s="196"/>
      <c r="D12" s="23" t="s">
        <v>21</v>
      </c>
      <c r="E12" s="24"/>
      <c r="F12" s="25" t="s">
        <v>22</v>
      </c>
      <c r="G12" s="25"/>
      <c r="H12" s="20"/>
      <c r="I12" s="19" t="s">
        <v>23</v>
      </c>
      <c r="J12" s="25"/>
      <c r="K12" s="25"/>
      <c r="L12" s="219" t="s">
        <v>24</v>
      </c>
      <c r="M12" s="220"/>
      <c r="N12" s="221"/>
      <c r="O12" s="22"/>
      <c r="P12" s="114"/>
      <c r="Q12" s="114"/>
    </row>
    <row r="13" spans="1:17" ht="15.75">
      <c r="A13" s="194"/>
      <c r="B13" s="195"/>
      <c r="C13" s="196"/>
      <c r="D13" s="26" t="s">
        <v>25</v>
      </c>
      <c r="E13" s="27"/>
      <c r="F13" s="28" t="s">
        <v>26</v>
      </c>
      <c r="G13" s="28"/>
      <c r="H13" s="27"/>
      <c r="I13" s="26" t="s">
        <v>26</v>
      </c>
      <c r="J13" s="28"/>
      <c r="K13" s="28"/>
      <c r="L13" s="222"/>
      <c r="M13" s="223"/>
      <c r="N13" s="224"/>
      <c r="O13" s="22"/>
      <c r="P13" s="114"/>
      <c r="Q13" s="114"/>
    </row>
    <row r="14" spans="1:17" ht="15.75">
      <c r="A14" s="197"/>
      <c r="B14" s="198"/>
      <c r="C14" s="199"/>
      <c r="D14" s="225">
        <v>18196.400000000001</v>
      </c>
      <c r="E14" s="225"/>
      <c r="F14" s="226">
        <v>17001.599999999999</v>
      </c>
      <c r="G14" s="226"/>
      <c r="H14" s="226"/>
      <c r="I14" s="29">
        <v>1076</v>
      </c>
      <c r="J14" s="30"/>
      <c r="K14" s="31"/>
      <c r="L14" s="32">
        <v>1076</v>
      </c>
      <c r="M14" s="33"/>
      <c r="N14" s="32"/>
      <c r="O14" s="22"/>
      <c r="P14" s="114" t="s">
        <v>27</v>
      </c>
      <c r="Q14" s="114"/>
    </row>
    <row r="15" spans="1:17" ht="15.7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  <c r="P15" s="114"/>
      <c r="Q15" s="114"/>
    </row>
    <row r="16" spans="1:17" ht="15.7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34"/>
      <c r="P16" s="114"/>
      <c r="Q16" s="114"/>
    </row>
    <row r="17" spans="1:17" ht="15.75">
      <c r="A17" s="19" t="s">
        <v>28</v>
      </c>
      <c r="B17" s="25"/>
      <c r="C17" s="25"/>
      <c r="D17" s="20"/>
      <c r="E17" s="83">
        <f>F14</f>
        <v>17001.599999999999</v>
      </c>
      <c r="F17" s="85"/>
      <c r="G17" s="19" t="s">
        <v>29</v>
      </c>
      <c r="H17" s="25"/>
      <c r="I17" s="20"/>
      <c r="J17" s="35" t="s">
        <v>30</v>
      </c>
      <c r="K17" s="19" t="s">
        <v>31</v>
      </c>
      <c r="L17" s="25"/>
      <c r="M17" s="20"/>
      <c r="N17" s="36"/>
      <c r="O17" s="34"/>
      <c r="P17" s="114" t="s">
        <v>32</v>
      </c>
      <c r="Q17" s="114"/>
    </row>
    <row r="18" spans="1:17" ht="15.75">
      <c r="A18" s="23" t="s">
        <v>33</v>
      </c>
      <c r="B18" s="34"/>
      <c r="C18" s="34"/>
      <c r="D18" s="24"/>
      <c r="E18" s="86"/>
      <c r="F18" s="88"/>
      <c r="G18" s="23" t="s">
        <v>34</v>
      </c>
      <c r="H18" s="34"/>
      <c r="I18" s="24"/>
      <c r="J18" s="37"/>
      <c r="K18" s="23" t="s">
        <v>35</v>
      </c>
      <c r="L18" s="34"/>
      <c r="M18" s="24"/>
      <c r="N18" s="38"/>
      <c r="O18" s="34"/>
      <c r="P18" s="114"/>
      <c r="Q18" s="114"/>
    </row>
    <row r="19" spans="1:17" ht="15.75">
      <c r="A19" s="26"/>
      <c r="B19" s="28"/>
      <c r="C19" s="28"/>
      <c r="D19" s="27"/>
      <c r="E19" s="26"/>
      <c r="F19" s="27"/>
      <c r="G19" s="26"/>
      <c r="H19" s="28"/>
      <c r="I19" s="27"/>
      <c r="J19" s="26"/>
      <c r="K19" s="26" t="s">
        <v>36</v>
      </c>
      <c r="L19" s="28"/>
      <c r="M19" s="27"/>
      <c r="N19" s="39"/>
      <c r="O19" s="34"/>
      <c r="P19" s="114"/>
      <c r="Q19" s="114"/>
    </row>
    <row r="20" spans="1:17" ht="15.7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/>
      <c r="Q20" s="40"/>
    </row>
    <row r="21" spans="1:17" ht="15.75">
      <c r="A21" s="211" t="s">
        <v>37</v>
      </c>
      <c r="B21" s="212"/>
      <c r="C21" s="212"/>
      <c r="D21" s="213"/>
      <c r="E21" s="211" t="s">
        <v>38</v>
      </c>
      <c r="F21" s="213"/>
      <c r="G21" s="211" t="s">
        <v>39</v>
      </c>
      <c r="H21" s="213"/>
      <c r="I21" s="208">
        <v>24</v>
      </c>
      <c r="J21" s="211" t="s">
        <v>40</v>
      </c>
      <c r="K21" s="213"/>
      <c r="L21" s="208">
        <v>2</v>
      </c>
      <c r="M21" s="208" t="s">
        <v>41</v>
      </c>
      <c r="N21" s="208">
        <v>367</v>
      </c>
      <c r="O21" s="34"/>
      <c r="P21" s="40"/>
      <c r="Q21" s="40"/>
    </row>
    <row r="22" spans="1:17" ht="15.75">
      <c r="A22" s="214"/>
      <c r="B22" s="215"/>
      <c r="C22" s="215"/>
      <c r="D22" s="216"/>
      <c r="E22" s="214"/>
      <c r="F22" s="216"/>
      <c r="G22" s="214"/>
      <c r="H22" s="216"/>
      <c r="I22" s="209"/>
      <c r="J22" s="214"/>
      <c r="K22" s="216"/>
      <c r="L22" s="209"/>
      <c r="M22" s="209"/>
      <c r="N22" s="209"/>
      <c r="O22" s="34"/>
      <c r="P22" s="40"/>
      <c r="Q22" s="40"/>
    </row>
    <row r="23" spans="1:17" ht="15.7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0"/>
      <c r="Q23" s="40"/>
    </row>
    <row r="24" spans="1:17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41"/>
      <c r="Q24" s="41"/>
    </row>
    <row r="25" spans="1:17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5.75">
      <c r="A26" s="43" t="s">
        <v>42</v>
      </c>
      <c r="B26" s="19" t="s">
        <v>43</v>
      </c>
      <c r="C26" s="25"/>
      <c r="D26" s="25"/>
      <c r="E26" s="25"/>
      <c r="F26" s="19" t="s">
        <v>44</v>
      </c>
      <c r="G26" s="25"/>
      <c r="H26" s="20"/>
      <c r="I26" s="33" t="s">
        <v>19</v>
      </c>
      <c r="J26" s="33"/>
      <c r="K26" s="33"/>
      <c r="L26" s="210" t="s">
        <v>45</v>
      </c>
      <c r="M26" s="210"/>
      <c r="N26" s="210"/>
      <c r="O26" s="210"/>
      <c r="P26" s="210"/>
      <c r="Q26" s="210"/>
    </row>
    <row r="27" spans="1:17" ht="15.75">
      <c r="A27" s="44" t="s">
        <v>46</v>
      </c>
      <c r="B27" s="194" t="s">
        <v>47</v>
      </c>
      <c r="C27" s="195"/>
      <c r="D27" s="195"/>
      <c r="E27" s="195"/>
      <c r="F27" s="26" t="s">
        <v>48</v>
      </c>
      <c r="G27" s="28"/>
      <c r="H27" s="27"/>
      <c r="I27" s="25" t="s">
        <v>49</v>
      </c>
      <c r="J27" s="25"/>
      <c r="K27" s="25"/>
      <c r="L27" s="210"/>
      <c r="M27" s="210"/>
      <c r="N27" s="210"/>
      <c r="O27" s="210"/>
      <c r="P27" s="210"/>
      <c r="Q27" s="210"/>
    </row>
    <row r="28" spans="1:17" ht="15.75">
      <c r="A28" s="45">
        <v>1</v>
      </c>
      <c r="B28" s="114">
        <v>2</v>
      </c>
      <c r="C28" s="114"/>
      <c r="D28" s="114"/>
      <c r="E28" s="114"/>
      <c r="F28" s="104">
        <v>3</v>
      </c>
      <c r="G28" s="104"/>
      <c r="H28" s="104"/>
      <c r="I28" s="114">
        <v>4</v>
      </c>
      <c r="J28" s="114"/>
      <c r="K28" s="154"/>
      <c r="L28" s="114">
        <v>5</v>
      </c>
      <c r="M28" s="114"/>
      <c r="N28" s="114"/>
      <c r="O28" s="114"/>
      <c r="P28" s="114"/>
      <c r="Q28" s="114"/>
    </row>
    <row r="29" spans="1:17" ht="15.75">
      <c r="A29" s="206" t="s">
        <v>50</v>
      </c>
      <c r="B29" s="203" t="s">
        <v>51</v>
      </c>
      <c r="C29" s="204"/>
      <c r="D29" s="204"/>
      <c r="E29" s="205"/>
      <c r="F29" s="99">
        <f>358410+358410+400890+I29</f>
        <v>1490280</v>
      </c>
      <c r="G29" s="99"/>
      <c r="H29" s="99"/>
      <c r="I29" s="99">
        <v>372570</v>
      </c>
      <c r="J29" s="99"/>
      <c r="K29" s="170"/>
      <c r="L29" s="193"/>
      <c r="M29" s="193"/>
      <c r="N29" s="193"/>
      <c r="O29" s="193"/>
      <c r="P29" s="193"/>
      <c r="Q29" s="193"/>
    </row>
    <row r="30" spans="1:17" ht="15.75">
      <c r="A30" s="206"/>
      <c r="B30" s="194" t="s">
        <v>52</v>
      </c>
      <c r="C30" s="195"/>
      <c r="D30" s="195"/>
      <c r="E30" s="196"/>
      <c r="F30" s="99"/>
      <c r="G30" s="99"/>
      <c r="H30" s="99"/>
      <c r="I30" s="99"/>
      <c r="J30" s="99"/>
      <c r="K30" s="170"/>
      <c r="L30" s="193"/>
      <c r="M30" s="193"/>
      <c r="N30" s="193"/>
      <c r="O30" s="193"/>
      <c r="P30" s="193"/>
      <c r="Q30" s="193"/>
    </row>
    <row r="31" spans="1:17" ht="15.75">
      <c r="A31" s="206"/>
      <c r="B31" s="194" t="s">
        <v>53</v>
      </c>
      <c r="C31" s="195"/>
      <c r="D31" s="195"/>
      <c r="E31" s="196"/>
      <c r="F31" s="99"/>
      <c r="G31" s="99"/>
      <c r="H31" s="99"/>
      <c r="I31" s="99"/>
      <c r="J31" s="99"/>
      <c r="K31" s="170"/>
      <c r="L31" s="193"/>
      <c r="M31" s="193"/>
      <c r="N31" s="193"/>
      <c r="O31" s="193"/>
      <c r="P31" s="193"/>
      <c r="Q31" s="193"/>
    </row>
    <row r="32" spans="1:17" ht="15.75">
      <c r="A32" s="206"/>
      <c r="B32" s="194" t="s">
        <v>54</v>
      </c>
      <c r="C32" s="195"/>
      <c r="D32" s="195"/>
      <c r="E32" s="196"/>
      <c r="F32" s="99"/>
      <c r="G32" s="99"/>
      <c r="H32" s="99"/>
      <c r="I32" s="99"/>
      <c r="J32" s="99"/>
      <c r="K32" s="170"/>
      <c r="L32" s="193"/>
      <c r="M32" s="193"/>
      <c r="N32" s="193"/>
      <c r="O32" s="193"/>
      <c r="P32" s="193"/>
      <c r="Q32" s="193"/>
    </row>
    <row r="33" spans="1:17" ht="15.75">
      <c r="A33" s="206"/>
      <c r="B33" s="194" t="s">
        <v>55</v>
      </c>
      <c r="C33" s="195"/>
      <c r="D33" s="195"/>
      <c r="E33" s="196"/>
      <c r="F33" s="99"/>
      <c r="G33" s="99"/>
      <c r="H33" s="99"/>
      <c r="I33" s="99"/>
      <c r="J33" s="99"/>
      <c r="K33" s="170"/>
      <c r="L33" s="193"/>
      <c r="M33" s="193"/>
      <c r="N33" s="193"/>
      <c r="O33" s="193"/>
      <c r="P33" s="193"/>
      <c r="Q33" s="193"/>
    </row>
    <row r="34" spans="1:17" ht="15.75">
      <c r="A34" s="206"/>
      <c r="B34" s="197" t="s">
        <v>56</v>
      </c>
      <c r="C34" s="198"/>
      <c r="D34" s="198"/>
      <c r="E34" s="199"/>
      <c r="F34" s="99"/>
      <c r="G34" s="99"/>
      <c r="H34" s="99"/>
      <c r="I34" s="99"/>
      <c r="J34" s="99"/>
      <c r="K34" s="170"/>
      <c r="L34" s="193"/>
      <c r="M34" s="193"/>
      <c r="N34" s="193"/>
      <c r="O34" s="193"/>
      <c r="P34" s="193"/>
      <c r="Q34" s="193"/>
    </row>
    <row r="35" spans="1:17" ht="15.75">
      <c r="A35" s="206" t="s">
        <v>57</v>
      </c>
      <c r="B35" s="203" t="s">
        <v>58</v>
      </c>
      <c r="C35" s="204"/>
      <c r="D35" s="204"/>
      <c r="E35" s="205"/>
      <c r="F35" s="99">
        <f>F29</f>
        <v>1490280</v>
      </c>
      <c r="G35" s="99"/>
      <c r="H35" s="99"/>
      <c r="I35" s="99">
        <f>I29</f>
        <v>372570</v>
      </c>
      <c r="J35" s="99"/>
      <c r="K35" s="170"/>
      <c r="L35" s="193"/>
      <c r="M35" s="193"/>
      <c r="N35" s="193"/>
      <c r="O35" s="193"/>
      <c r="P35" s="193"/>
      <c r="Q35" s="193"/>
    </row>
    <row r="36" spans="1:17" ht="15.75">
      <c r="A36" s="206"/>
      <c r="B36" s="194" t="s">
        <v>59</v>
      </c>
      <c r="C36" s="195"/>
      <c r="D36" s="195"/>
      <c r="E36" s="196"/>
      <c r="F36" s="99"/>
      <c r="G36" s="99"/>
      <c r="H36" s="99"/>
      <c r="I36" s="99"/>
      <c r="J36" s="99"/>
      <c r="K36" s="170"/>
      <c r="L36" s="193"/>
      <c r="M36" s="193"/>
      <c r="N36" s="193"/>
      <c r="O36" s="193"/>
      <c r="P36" s="193"/>
      <c r="Q36" s="193"/>
    </row>
    <row r="37" spans="1:17" ht="15.75">
      <c r="A37" s="206"/>
      <c r="B37" s="194" t="s">
        <v>60</v>
      </c>
      <c r="C37" s="195"/>
      <c r="D37" s="195"/>
      <c r="E37" s="196"/>
      <c r="F37" s="99"/>
      <c r="G37" s="99"/>
      <c r="H37" s="99"/>
      <c r="I37" s="99"/>
      <c r="J37" s="99"/>
      <c r="K37" s="170"/>
      <c r="L37" s="193"/>
      <c r="M37" s="193"/>
      <c r="N37" s="193"/>
      <c r="O37" s="193"/>
      <c r="P37" s="193"/>
      <c r="Q37" s="193"/>
    </row>
    <row r="38" spans="1:17" ht="15.75">
      <c r="A38" s="206"/>
      <c r="B38" s="194" t="s">
        <v>61</v>
      </c>
      <c r="C38" s="195"/>
      <c r="D38" s="195"/>
      <c r="E38" s="196"/>
      <c r="F38" s="99"/>
      <c r="G38" s="99"/>
      <c r="H38" s="99"/>
      <c r="I38" s="99"/>
      <c r="J38" s="99"/>
      <c r="K38" s="170"/>
      <c r="L38" s="193"/>
      <c r="M38" s="193"/>
      <c r="N38" s="193"/>
      <c r="O38" s="193"/>
      <c r="P38" s="193"/>
      <c r="Q38" s="193"/>
    </row>
    <row r="39" spans="1:17" ht="15.75">
      <c r="A39" s="206"/>
      <c r="B39" s="197" t="s">
        <v>56</v>
      </c>
      <c r="C39" s="198"/>
      <c r="D39" s="198"/>
      <c r="E39" s="199"/>
      <c r="F39" s="99"/>
      <c r="G39" s="99"/>
      <c r="H39" s="99"/>
      <c r="I39" s="99"/>
      <c r="J39" s="99"/>
      <c r="K39" s="170"/>
      <c r="L39" s="207"/>
      <c r="M39" s="207"/>
      <c r="N39" s="207"/>
      <c r="O39" s="207"/>
      <c r="P39" s="207"/>
      <c r="Q39" s="207"/>
    </row>
    <row r="40" spans="1:17" ht="15.75">
      <c r="A40" s="200" t="s">
        <v>62</v>
      </c>
      <c r="B40" s="203" t="s">
        <v>63</v>
      </c>
      <c r="C40" s="204"/>
      <c r="D40" s="204"/>
      <c r="E40" s="205"/>
      <c r="F40" s="95"/>
      <c r="G40" s="134"/>
      <c r="H40" s="96"/>
      <c r="I40" s="95"/>
      <c r="J40" s="134"/>
      <c r="K40" s="96"/>
      <c r="L40" s="178" t="s">
        <v>64</v>
      </c>
      <c r="M40" s="179"/>
      <c r="N40" s="179"/>
      <c r="O40" s="179"/>
      <c r="P40" s="179"/>
      <c r="Q40" s="180"/>
    </row>
    <row r="41" spans="1:17" ht="15.75">
      <c r="A41" s="201"/>
      <c r="B41" s="194" t="s">
        <v>65</v>
      </c>
      <c r="C41" s="195"/>
      <c r="D41" s="195"/>
      <c r="E41" s="196"/>
      <c r="F41" s="97"/>
      <c r="G41" s="135"/>
      <c r="H41" s="98"/>
      <c r="I41" s="97"/>
      <c r="J41" s="135"/>
      <c r="K41" s="98"/>
      <c r="L41" s="181"/>
      <c r="M41" s="182"/>
      <c r="N41" s="182"/>
      <c r="O41" s="182"/>
      <c r="P41" s="182"/>
      <c r="Q41" s="183"/>
    </row>
    <row r="42" spans="1:17" ht="15.75">
      <c r="A42" s="201"/>
      <c r="B42" s="194" t="s">
        <v>53</v>
      </c>
      <c r="C42" s="195"/>
      <c r="D42" s="195"/>
      <c r="E42" s="196"/>
      <c r="F42" s="97"/>
      <c r="G42" s="135"/>
      <c r="H42" s="98"/>
      <c r="I42" s="97"/>
      <c r="J42" s="135"/>
      <c r="K42" s="98"/>
      <c r="L42" s="181"/>
      <c r="M42" s="182"/>
      <c r="N42" s="182"/>
      <c r="O42" s="182"/>
      <c r="P42" s="182"/>
      <c r="Q42" s="183"/>
    </row>
    <row r="43" spans="1:17" ht="15.75">
      <c r="A43" s="201"/>
      <c r="B43" s="194" t="s">
        <v>66</v>
      </c>
      <c r="C43" s="195"/>
      <c r="D43" s="195"/>
      <c r="E43" s="196"/>
      <c r="F43" s="97"/>
      <c r="G43" s="135"/>
      <c r="H43" s="98"/>
      <c r="I43" s="97"/>
      <c r="J43" s="135"/>
      <c r="K43" s="98"/>
      <c r="L43" s="181"/>
      <c r="M43" s="182"/>
      <c r="N43" s="182"/>
      <c r="O43" s="182"/>
      <c r="P43" s="182"/>
      <c r="Q43" s="183"/>
    </row>
    <row r="44" spans="1:17" ht="15.75">
      <c r="A44" s="201"/>
      <c r="B44" s="194" t="s">
        <v>67</v>
      </c>
      <c r="C44" s="195"/>
      <c r="D44" s="195"/>
      <c r="E44" s="196"/>
      <c r="F44" s="97"/>
      <c r="G44" s="135"/>
      <c r="H44" s="98"/>
      <c r="I44" s="97"/>
      <c r="J44" s="135"/>
      <c r="K44" s="98"/>
      <c r="L44" s="181"/>
      <c r="M44" s="182"/>
      <c r="N44" s="182"/>
      <c r="O44" s="182"/>
      <c r="P44" s="182"/>
      <c r="Q44" s="183"/>
    </row>
    <row r="45" spans="1:17" ht="15.75">
      <c r="A45" s="201"/>
      <c r="B45" s="194" t="s">
        <v>68</v>
      </c>
      <c r="C45" s="195"/>
      <c r="D45" s="195"/>
      <c r="E45" s="196"/>
      <c r="F45" s="97"/>
      <c r="G45" s="135"/>
      <c r="H45" s="98"/>
      <c r="I45" s="97"/>
      <c r="J45" s="135"/>
      <c r="K45" s="98"/>
      <c r="L45" s="181"/>
      <c r="M45" s="182"/>
      <c r="N45" s="182"/>
      <c r="O45" s="182"/>
      <c r="P45" s="182"/>
      <c r="Q45" s="183"/>
    </row>
    <row r="46" spans="1:17" ht="15.75">
      <c r="A46" s="201"/>
      <c r="B46" s="194" t="s">
        <v>69</v>
      </c>
      <c r="C46" s="195"/>
      <c r="D46" s="195"/>
      <c r="E46" s="196"/>
      <c r="F46" s="97"/>
      <c r="G46" s="135"/>
      <c r="H46" s="98"/>
      <c r="I46" s="97"/>
      <c r="J46" s="135"/>
      <c r="K46" s="98"/>
      <c r="L46" s="181"/>
      <c r="M46" s="182"/>
      <c r="N46" s="182"/>
      <c r="O46" s="182"/>
      <c r="P46" s="182"/>
      <c r="Q46" s="183"/>
    </row>
    <row r="47" spans="1:17" ht="15.75">
      <c r="A47" s="202"/>
      <c r="B47" s="197" t="s">
        <v>56</v>
      </c>
      <c r="C47" s="198"/>
      <c r="D47" s="198"/>
      <c r="E47" s="199"/>
      <c r="F47" s="100"/>
      <c r="G47" s="136"/>
      <c r="H47" s="101"/>
      <c r="I47" s="100"/>
      <c r="J47" s="136"/>
      <c r="K47" s="101"/>
      <c r="L47" s="184"/>
      <c r="M47" s="185"/>
      <c r="N47" s="185"/>
      <c r="O47" s="185"/>
      <c r="P47" s="185"/>
      <c r="Q47" s="186"/>
    </row>
    <row r="48" spans="1:17" ht="15.75">
      <c r="A48" s="200" t="s">
        <v>70</v>
      </c>
      <c r="B48" s="203" t="s">
        <v>19</v>
      </c>
      <c r="C48" s="204"/>
      <c r="D48" s="204"/>
      <c r="E48" s="205"/>
      <c r="F48" s="95">
        <f>F35</f>
        <v>1490280</v>
      </c>
      <c r="G48" s="134"/>
      <c r="H48" s="96"/>
      <c r="I48" s="95">
        <f>I35</f>
        <v>372570</v>
      </c>
      <c r="J48" s="134"/>
      <c r="K48" s="96"/>
      <c r="L48" s="193"/>
      <c r="M48" s="193"/>
      <c r="N48" s="193"/>
      <c r="O48" s="193"/>
      <c r="P48" s="193"/>
      <c r="Q48" s="193"/>
    </row>
    <row r="49" spans="1:17" ht="15.75">
      <c r="A49" s="201"/>
      <c r="B49" s="194" t="s">
        <v>71</v>
      </c>
      <c r="C49" s="195"/>
      <c r="D49" s="195"/>
      <c r="E49" s="196"/>
      <c r="F49" s="97"/>
      <c r="G49" s="135"/>
      <c r="H49" s="98"/>
      <c r="I49" s="97"/>
      <c r="J49" s="135"/>
      <c r="K49" s="98"/>
      <c r="L49" s="193"/>
      <c r="M49" s="193"/>
      <c r="N49" s="193"/>
      <c r="O49" s="193"/>
      <c r="P49" s="193"/>
      <c r="Q49" s="193"/>
    </row>
    <row r="50" spans="1:17" ht="15.75">
      <c r="A50" s="201"/>
      <c r="B50" s="194" t="s">
        <v>72</v>
      </c>
      <c r="C50" s="195"/>
      <c r="D50" s="195"/>
      <c r="E50" s="196"/>
      <c r="F50" s="97"/>
      <c r="G50" s="135"/>
      <c r="H50" s="98"/>
      <c r="I50" s="97"/>
      <c r="J50" s="135"/>
      <c r="K50" s="98"/>
      <c r="L50" s="193"/>
      <c r="M50" s="193"/>
      <c r="N50" s="193"/>
      <c r="O50" s="193"/>
      <c r="P50" s="193"/>
      <c r="Q50" s="193"/>
    </row>
    <row r="51" spans="1:17" ht="15.75">
      <c r="A51" s="201"/>
      <c r="B51" s="194" t="s">
        <v>73</v>
      </c>
      <c r="C51" s="195"/>
      <c r="D51" s="195"/>
      <c r="E51" s="196"/>
      <c r="F51" s="97"/>
      <c r="G51" s="135"/>
      <c r="H51" s="98"/>
      <c r="I51" s="97"/>
      <c r="J51" s="135"/>
      <c r="K51" s="98"/>
      <c r="L51" s="193"/>
      <c r="M51" s="193"/>
      <c r="N51" s="193"/>
      <c r="O51" s="193"/>
      <c r="P51" s="193"/>
      <c r="Q51" s="193"/>
    </row>
    <row r="52" spans="1:17" ht="15.75">
      <c r="A52" s="201"/>
      <c r="B52" s="194" t="s">
        <v>60</v>
      </c>
      <c r="C52" s="195"/>
      <c r="D52" s="195"/>
      <c r="E52" s="196"/>
      <c r="F52" s="97"/>
      <c r="G52" s="135"/>
      <c r="H52" s="98"/>
      <c r="I52" s="97"/>
      <c r="J52" s="135"/>
      <c r="K52" s="98"/>
      <c r="L52" s="193"/>
      <c r="M52" s="193"/>
      <c r="N52" s="193"/>
      <c r="O52" s="193"/>
      <c r="P52" s="193"/>
      <c r="Q52" s="193"/>
    </row>
    <row r="53" spans="1:17" ht="15.75">
      <c r="A53" s="201"/>
      <c r="B53" s="194" t="s">
        <v>74</v>
      </c>
      <c r="C53" s="195"/>
      <c r="D53" s="195"/>
      <c r="E53" s="196"/>
      <c r="F53" s="97"/>
      <c r="G53" s="135"/>
      <c r="H53" s="98"/>
      <c r="I53" s="97"/>
      <c r="J53" s="135"/>
      <c r="K53" s="98"/>
      <c r="L53" s="193"/>
      <c r="M53" s="193"/>
      <c r="N53" s="193"/>
      <c r="O53" s="193"/>
      <c r="P53" s="193"/>
      <c r="Q53" s="193"/>
    </row>
    <row r="54" spans="1:17" ht="15.75">
      <c r="A54" s="201"/>
      <c r="B54" s="194" t="s">
        <v>75</v>
      </c>
      <c r="C54" s="195"/>
      <c r="D54" s="195"/>
      <c r="E54" s="196"/>
      <c r="F54" s="97"/>
      <c r="G54" s="135"/>
      <c r="H54" s="98"/>
      <c r="I54" s="97"/>
      <c r="J54" s="135"/>
      <c r="K54" s="98"/>
      <c r="L54" s="193"/>
      <c r="M54" s="193"/>
      <c r="N54" s="193"/>
      <c r="O54" s="193"/>
      <c r="P54" s="193"/>
      <c r="Q54" s="193"/>
    </row>
    <row r="55" spans="1:17" ht="15.75">
      <c r="A55" s="202"/>
      <c r="B55" s="197" t="s">
        <v>76</v>
      </c>
      <c r="C55" s="198"/>
      <c r="D55" s="198"/>
      <c r="E55" s="199"/>
      <c r="F55" s="100"/>
      <c r="G55" s="136"/>
      <c r="H55" s="101"/>
      <c r="I55" s="100"/>
      <c r="J55" s="136"/>
      <c r="K55" s="101"/>
      <c r="L55" s="193"/>
      <c r="M55" s="193"/>
      <c r="N55" s="193"/>
      <c r="O55" s="193"/>
      <c r="P55" s="193"/>
      <c r="Q55" s="193"/>
    </row>
    <row r="56" spans="1:17" ht="15.75">
      <c r="A56" s="46"/>
      <c r="B56" s="47"/>
      <c r="C56" s="47"/>
      <c r="D56" s="47"/>
      <c r="E56" s="47"/>
      <c r="F56" s="48"/>
      <c r="G56" s="48"/>
      <c r="H56" s="48"/>
      <c r="I56" s="48"/>
      <c r="J56" s="48"/>
      <c r="K56" s="48"/>
      <c r="L56" s="47"/>
      <c r="M56" s="47"/>
      <c r="N56" s="47"/>
      <c r="O56" s="47"/>
      <c r="P56" s="47"/>
      <c r="Q56" s="47"/>
    </row>
    <row r="57" spans="1:17" ht="15.75">
      <c r="A57" s="36"/>
      <c r="B57" s="25" t="s">
        <v>43</v>
      </c>
      <c r="C57" s="25"/>
      <c r="D57" s="25"/>
      <c r="E57" s="19" t="s">
        <v>77</v>
      </c>
      <c r="F57" s="25"/>
      <c r="G57" s="20"/>
      <c r="H57" s="25" t="s">
        <v>78</v>
      </c>
      <c r="I57" s="25"/>
      <c r="J57" s="25"/>
      <c r="K57" s="21" t="s">
        <v>79</v>
      </c>
      <c r="L57" s="33"/>
      <c r="M57" s="33"/>
      <c r="N57" s="49"/>
      <c r="O57" s="25" t="s">
        <v>45</v>
      </c>
      <c r="P57" s="25"/>
      <c r="Q57" s="20"/>
    </row>
    <row r="58" spans="1:17" ht="15.75">
      <c r="A58" s="38"/>
      <c r="B58" s="34" t="s">
        <v>47</v>
      </c>
      <c r="C58" s="34"/>
      <c r="D58" s="34"/>
      <c r="E58" s="23" t="s">
        <v>48</v>
      </c>
      <c r="F58" s="34"/>
      <c r="G58" s="24"/>
      <c r="H58" s="34" t="s">
        <v>80</v>
      </c>
      <c r="I58" s="34"/>
      <c r="J58" s="34"/>
      <c r="K58" s="23" t="s">
        <v>81</v>
      </c>
      <c r="L58" s="24"/>
      <c r="M58" s="34" t="s">
        <v>82</v>
      </c>
      <c r="N58" s="34"/>
      <c r="O58" s="23" t="s">
        <v>83</v>
      </c>
      <c r="P58" s="34"/>
      <c r="Q58" s="24"/>
    </row>
    <row r="59" spans="1:17" ht="15.75">
      <c r="A59" s="38"/>
      <c r="B59" s="34"/>
      <c r="C59" s="34"/>
      <c r="D59" s="34"/>
      <c r="E59" s="23"/>
      <c r="F59" s="34"/>
      <c r="G59" s="24"/>
      <c r="H59" s="34"/>
      <c r="I59" s="34"/>
      <c r="J59" s="34"/>
      <c r="K59" s="23" t="s">
        <v>84</v>
      </c>
      <c r="L59" s="24"/>
      <c r="M59" s="34" t="s">
        <v>85</v>
      </c>
      <c r="N59" s="34"/>
      <c r="O59" s="23"/>
      <c r="P59" s="34"/>
      <c r="Q59" s="24"/>
    </row>
    <row r="60" spans="1:17" ht="15.75">
      <c r="A60" s="39"/>
      <c r="B60" s="28"/>
      <c r="C60" s="28"/>
      <c r="D60" s="28"/>
      <c r="E60" s="26"/>
      <c r="F60" s="28">
        <v>46388295.329999998</v>
      </c>
      <c r="G60" s="27"/>
      <c r="H60" s="28"/>
      <c r="I60" s="28"/>
      <c r="J60" s="28"/>
      <c r="K60" s="26"/>
      <c r="L60" s="27"/>
      <c r="M60" s="28" t="s">
        <v>86</v>
      </c>
      <c r="N60" s="28"/>
      <c r="O60" s="26"/>
      <c r="P60" s="28"/>
      <c r="Q60" s="27"/>
    </row>
    <row r="61" spans="1:17" ht="15.75">
      <c r="A61" s="32">
        <v>1</v>
      </c>
      <c r="B61" s="114">
        <v>2</v>
      </c>
      <c r="C61" s="114"/>
      <c r="D61" s="114"/>
      <c r="E61" s="114">
        <v>3</v>
      </c>
      <c r="F61" s="114"/>
      <c r="G61" s="114"/>
      <c r="H61" s="114">
        <v>4</v>
      </c>
      <c r="I61" s="114"/>
      <c r="J61" s="114"/>
      <c r="K61" s="104" t="s">
        <v>87</v>
      </c>
      <c r="L61" s="104"/>
      <c r="M61" s="114" t="s">
        <v>88</v>
      </c>
      <c r="N61" s="114"/>
      <c r="O61" s="104">
        <v>5</v>
      </c>
      <c r="P61" s="104"/>
      <c r="Q61" s="104"/>
    </row>
    <row r="62" spans="1:17" ht="15.75">
      <c r="A62" s="175" t="s">
        <v>89</v>
      </c>
      <c r="B62" s="50" t="s">
        <v>90</v>
      </c>
      <c r="C62" s="51"/>
      <c r="D62" s="52"/>
      <c r="E62" s="137">
        <f>E75+E85+E92+E95+E98+E105+E106+E108+E113+E117+E124+E129+E140+E144+E148</f>
        <v>5156761.6799999988</v>
      </c>
      <c r="F62" s="138"/>
      <c r="G62" s="139"/>
      <c r="H62" s="99">
        <f>H75+H85+H92+H95+H98+H105+H106+H108+H113+H117+H124+H129+H140+H144+H148</f>
        <v>1319406.8699999999</v>
      </c>
      <c r="I62" s="99"/>
      <c r="J62" s="99"/>
      <c r="K62" s="187">
        <f>K75</f>
        <v>392352</v>
      </c>
      <c r="L62" s="188"/>
      <c r="M62" s="187">
        <f>M75+M85+M92+M95+M98+M105+M106+M108+M113+M117+M124+M129+M140+M144+M148</f>
        <v>927054.86999999988</v>
      </c>
      <c r="N62" s="188"/>
      <c r="O62" s="83" t="s">
        <v>91</v>
      </c>
      <c r="P62" s="84"/>
      <c r="Q62" s="85"/>
    </row>
    <row r="63" spans="1:17" ht="15.75">
      <c r="A63" s="176"/>
      <c r="B63" s="53" t="s">
        <v>92</v>
      </c>
      <c r="C63" s="54"/>
      <c r="D63" s="55"/>
      <c r="E63" s="140"/>
      <c r="F63" s="141"/>
      <c r="G63" s="142"/>
      <c r="H63" s="99"/>
      <c r="I63" s="99"/>
      <c r="J63" s="99"/>
      <c r="K63" s="189"/>
      <c r="L63" s="190"/>
      <c r="M63" s="189"/>
      <c r="N63" s="190"/>
      <c r="O63" s="86"/>
      <c r="P63" s="87"/>
      <c r="Q63" s="88"/>
    </row>
    <row r="64" spans="1:17" ht="15.75">
      <c r="A64" s="176"/>
      <c r="B64" s="56" t="s">
        <v>93</v>
      </c>
      <c r="C64" s="47"/>
      <c r="D64" s="57"/>
      <c r="E64" s="140"/>
      <c r="F64" s="141"/>
      <c r="G64" s="142"/>
      <c r="H64" s="99"/>
      <c r="I64" s="99"/>
      <c r="J64" s="99"/>
      <c r="K64" s="189"/>
      <c r="L64" s="190"/>
      <c r="M64" s="189"/>
      <c r="N64" s="190"/>
      <c r="O64" s="86"/>
      <c r="P64" s="87"/>
      <c r="Q64" s="88"/>
    </row>
    <row r="65" spans="1:17" ht="15.75">
      <c r="A65" s="176"/>
      <c r="B65" s="56" t="s">
        <v>94</v>
      </c>
      <c r="C65" s="47"/>
      <c r="D65" s="57"/>
      <c r="E65" s="140"/>
      <c r="F65" s="141"/>
      <c r="G65" s="142"/>
      <c r="H65" s="99"/>
      <c r="I65" s="99"/>
      <c r="J65" s="99"/>
      <c r="K65" s="189"/>
      <c r="L65" s="190"/>
      <c r="M65" s="189"/>
      <c r="N65" s="190"/>
      <c r="O65" s="86"/>
      <c r="P65" s="87"/>
      <c r="Q65" s="88"/>
    </row>
    <row r="66" spans="1:17" ht="15.75">
      <c r="A66" s="176"/>
      <c r="B66" s="56" t="s">
        <v>95</v>
      </c>
      <c r="C66" s="47"/>
      <c r="D66" s="57"/>
      <c r="E66" s="140"/>
      <c r="F66" s="141"/>
      <c r="G66" s="142"/>
      <c r="H66" s="99"/>
      <c r="I66" s="99"/>
      <c r="J66" s="99"/>
      <c r="K66" s="189"/>
      <c r="L66" s="190"/>
      <c r="M66" s="189"/>
      <c r="N66" s="190"/>
      <c r="O66" s="86"/>
      <c r="P66" s="87"/>
      <c r="Q66" s="88"/>
    </row>
    <row r="67" spans="1:17" ht="15.75">
      <c r="A67" s="176"/>
      <c r="B67" s="56" t="s">
        <v>96</v>
      </c>
      <c r="C67" s="47"/>
      <c r="D67" s="57"/>
      <c r="E67" s="140"/>
      <c r="F67" s="141"/>
      <c r="G67" s="142"/>
      <c r="H67" s="99"/>
      <c r="I67" s="99"/>
      <c r="J67" s="99"/>
      <c r="K67" s="189"/>
      <c r="L67" s="190"/>
      <c r="M67" s="189"/>
      <c r="N67" s="190"/>
      <c r="O67" s="86"/>
      <c r="P67" s="87"/>
      <c r="Q67" s="88"/>
    </row>
    <row r="68" spans="1:17" ht="15.75">
      <c r="A68" s="176"/>
      <c r="B68" s="56" t="s">
        <v>97</v>
      </c>
      <c r="C68" s="47"/>
      <c r="D68" s="57"/>
      <c r="E68" s="140"/>
      <c r="F68" s="141"/>
      <c r="G68" s="142"/>
      <c r="H68" s="99"/>
      <c r="I68" s="99"/>
      <c r="J68" s="99"/>
      <c r="K68" s="189"/>
      <c r="L68" s="190"/>
      <c r="M68" s="189"/>
      <c r="N68" s="190"/>
      <c r="O68" s="86"/>
      <c r="P68" s="87"/>
      <c r="Q68" s="88"/>
    </row>
    <row r="69" spans="1:17" ht="15.75">
      <c r="A69" s="176"/>
      <c r="B69" s="56" t="s">
        <v>98</v>
      </c>
      <c r="C69" s="47"/>
      <c r="D69" s="57"/>
      <c r="E69" s="140"/>
      <c r="F69" s="141"/>
      <c r="G69" s="142"/>
      <c r="H69" s="99"/>
      <c r="I69" s="99"/>
      <c r="J69" s="99"/>
      <c r="K69" s="189"/>
      <c r="L69" s="190"/>
      <c r="M69" s="189"/>
      <c r="N69" s="190"/>
      <c r="O69" s="86"/>
      <c r="P69" s="87"/>
      <c r="Q69" s="88"/>
    </row>
    <row r="70" spans="1:17" ht="15.75">
      <c r="A70" s="176"/>
      <c r="B70" s="56" t="s">
        <v>99</v>
      </c>
      <c r="C70" s="47"/>
      <c r="D70" s="57"/>
      <c r="E70" s="140"/>
      <c r="F70" s="141"/>
      <c r="G70" s="142"/>
      <c r="H70" s="99"/>
      <c r="I70" s="99"/>
      <c r="J70" s="99"/>
      <c r="K70" s="189"/>
      <c r="L70" s="190"/>
      <c r="M70" s="189"/>
      <c r="N70" s="190"/>
      <c r="O70" s="86"/>
      <c r="P70" s="87"/>
      <c r="Q70" s="88"/>
    </row>
    <row r="71" spans="1:17" ht="15.75">
      <c r="A71" s="176"/>
      <c r="B71" s="56" t="s">
        <v>100</v>
      </c>
      <c r="C71" s="47"/>
      <c r="D71" s="57"/>
      <c r="E71" s="140"/>
      <c r="F71" s="141"/>
      <c r="G71" s="142"/>
      <c r="H71" s="99"/>
      <c r="I71" s="99"/>
      <c r="J71" s="99"/>
      <c r="K71" s="189"/>
      <c r="L71" s="190"/>
      <c r="M71" s="189"/>
      <c r="N71" s="190"/>
      <c r="O71" s="86"/>
      <c r="P71" s="87"/>
      <c r="Q71" s="88"/>
    </row>
    <row r="72" spans="1:17" ht="15.75">
      <c r="A72" s="176"/>
      <c r="B72" s="56" t="s">
        <v>61</v>
      </c>
      <c r="C72" s="47"/>
      <c r="D72" s="57"/>
      <c r="E72" s="140"/>
      <c r="F72" s="141"/>
      <c r="G72" s="142"/>
      <c r="H72" s="99"/>
      <c r="I72" s="99"/>
      <c r="J72" s="99"/>
      <c r="K72" s="189"/>
      <c r="L72" s="190"/>
      <c r="M72" s="189"/>
      <c r="N72" s="190"/>
      <c r="O72" s="86"/>
      <c r="P72" s="87"/>
      <c r="Q72" s="88"/>
    </row>
    <row r="73" spans="1:17" ht="15.75">
      <c r="A73" s="176"/>
      <c r="B73" s="58" t="s">
        <v>101</v>
      </c>
      <c r="C73" s="59"/>
      <c r="D73" s="60"/>
      <c r="E73" s="143"/>
      <c r="F73" s="144"/>
      <c r="G73" s="145"/>
      <c r="H73" s="99"/>
      <c r="I73" s="99"/>
      <c r="J73" s="99"/>
      <c r="K73" s="191"/>
      <c r="L73" s="192"/>
      <c r="M73" s="191"/>
      <c r="N73" s="192"/>
      <c r="O73" s="89"/>
      <c r="P73" s="90"/>
      <c r="Q73" s="91"/>
    </row>
    <row r="74" spans="1:17" ht="15.75">
      <c r="A74" s="61"/>
      <c r="B74" s="50" t="s">
        <v>79</v>
      </c>
      <c r="C74" s="51"/>
      <c r="D74" s="52"/>
      <c r="E74" s="170"/>
      <c r="F74" s="171"/>
      <c r="G74" s="150"/>
      <c r="H74" s="172"/>
      <c r="I74" s="173"/>
      <c r="J74" s="174"/>
      <c r="K74" s="62"/>
      <c r="L74" s="63"/>
      <c r="M74" s="64"/>
      <c r="N74" s="65"/>
      <c r="O74" s="21"/>
      <c r="P74" s="33"/>
      <c r="Q74" s="49"/>
    </row>
    <row r="75" spans="1:17">
      <c r="A75" s="175" t="s">
        <v>102</v>
      </c>
      <c r="B75" s="178" t="s">
        <v>103</v>
      </c>
      <c r="C75" s="179"/>
      <c r="D75" s="180"/>
      <c r="E75" s="99">
        <f>235492+254813+347002+H75</f>
        <v>1229659</v>
      </c>
      <c r="F75" s="99"/>
      <c r="G75" s="99"/>
      <c r="H75" s="99">
        <v>392352</v>
      </c>
      <c r="I75" s="99"/>
      <c r="J75" s="99"/>
      <c r="K75" s="95">
        <f>H75</f>
        <v>392352</v>
      </c>
      <c r="L75" s="96"/>
      <c r="M75" s="95"/>
      <c r="N75" s="96"/>
      <c r="O75" s="83" t="s">
        <v>91</v>
      </c>
      <c r="P75" s="84"/>
      <c r="Q75" s="85"/>
    </row>
    <row r="76" spans="1:17">
      <c r="A76" s="176"/>
      <c r="B76" s="181"/>
      <c r="C76" s="182"/>
      <c r="D76" s="183"/>
      <c r="E76" s="99"/>
      <c r="F76" s="99"/>
      <c r="G76" s="99"/>
      <c r="H76" s="99"/>
      <c r="I76" s="99"/>
      <c r="J76" s="99"/>
      <c r="K76" s="97"/>
      <c r="L76" s="98"/>
      <c r="M76" s="97"/>
      <c r="N76" s="98"/>
      <c r="O76" s="86"/>
      <c r="P76" s="87"/>
      <c r="Q76" s="88"/>
    </row>
    <row r="77" spans="1:17">
      <c r="A77" s="176"/>
      <c r="B77" s="181"/>
      <c r="C77" s="182"/>
      <c r="D77" s="183"/>
      <c r="E77" s="99"/>
      <c r="F77" s="99"/>
      <c r="G77" s="99"/>
      <c r="H77" s="99"/>
      <c r="I77" s="99"/>
      <c r="J77" s="99"/>
      <c r="K77" s="97"/>
      <c r="L77" s="98"/>
      <c r="M77" s="97"/>
      <c r="N77" s="98"/>
      <c r="O77" s="86"/>
      <c r="P77" s="87"/>
      <c r="Q77" s="88"/>
    </row>
    <row r="78" spans="1:17">
      <c r="A78" s="176"/>
      <c r="B78" s="181"/>
      <c r="C78" s="182"/>
      <c r="D78" s="183"/>
      <c r="E78" s="99"/>
      <c r="F78" s="99"/>
      <c r="G78" s="99"/>
      <c r="H78" s="99"/>
      <c r="I78" s="99"/>
      <c r="J78" s="99"/>
      <c r="K78" s="97"/>
      <c r="L78" s="98"/>
      <c r="M78" s="97"/>
      <c r="N78" s="98"/>
      <c r="O78" s="86"/>
      <c r="P78" s="87"/>
      <c r="Q78" s="88"/>
    </row>
    <row r="79" spans="1:17">
      <c r="A79" s="176"/>
      <c r="B79" s="181"/>
      <c r="C79" s="182"/>
      <c r="D79" s="183"/>
      <c r="E79" s="99"/>
      <c r="F79" s="99"/>
      <c r="G79" s="99"/>
      <c r="H79" s="99"/>
      <c r="I79" s="99"/>
      <c r="J79" s="99"/>
      <c r="K79" s="97"/>
      <c r="L79" s="98"/>
      <c r="M79" s="97"/>
      <c r="N79" s="98"/>
      <c r="O79" s="86"/>
      <c r="P79" s="87"/>
      <c r="Q79" s="88"/>
    </row>
    <row r="80" spans="1:17">
      <c r="A80" s="176"/>
      <c r="B80" s="181"/>
      <c r="C80" s="182"/>
      <c r="D80" s="183"/>
      <c r="E80" s="99"/>
      <c r="F80" s="99"/>
      <c r="G80" s="99"/>
      <c r="H80" s="99"/>
      <c r="I80" s="99"/>
      <c r="J80" s="99"/>
      <c r="K80" s="97"/>
      <c r="L80" s="98"/>
      <c r="M80" s="97"/>
      <c r="N80" s="98"/>
      <c r="O80" s="86"/>
      <c r="P80" s="87"/>
      <c r="Q80" s="88"/>
    </row>
    <row r="81" spans="1:17">
      <c r="A81" s="176"/>
      <c r="B81" s="181"/>
      <c r="C81" s="182"/>
      <c r="D81" s="183"/>
      <c r="E81" s="99"/>
      <c r="F81" s="99"/>
      <c r="G81" s="99"/>
      <c r="H81" s="99"/>
      <c r="I81" s="99"/>
      <c r="J81" s="99"/>
      <c r="K81" s="97"/>
      <c r="L81" s="98"/>
      <c r="M81" s="97"/>
      <c r="N81" s="98"/>
      <c r="O81" s="86"/>
      <c r="P81" s="87"/>
      <c r="Q81" s="88"/>
    </row>
    <row r="82" spans="1:17">
      <c r="A82" s="176"/>
      <c r="B82" s="181"/>
      <c r="C82" s="182"/>
      <c r="D82" s="183"/>
      <c r="E82" s="99"/>
      <c r="F82" s="99"/>
      <c r="G82" s="99"/>
      <c r="H82" s="99"/>
      <c r="I82" s="99"/>
      <c r="J82" s="99"/>
      <c r="K82" s="97"/>
      <c r="L82" s="98"/>
      <c r="M82" s="97"/>
      <c r="N82" s="98"/>
      <c r="O82" s="86"/>
      <c r="P82" s="87"/>
      <c r="Q82" s="88"/>
    </row>
    <row r="83" spans="1:17">
      <c r="A83" s="176"/>
      <c r="B83" s="181"/>
      <c r="C83" s="182"/>
      <c r="D83" s="183"/>
      <c r="E83" s="99"/>
      <c r="F83" s="99"/>
      <c r="G83" s="99"/>
      <c r="H83" s="99"/>
      <c r="I83" s="99"/>
      <c r="J83" s="99"/>
      <c r="K83" s="97"/>
      <c r="L83" s="98"/>
      <c r="M83" s="97"/>
      <c r="N83" s="98"/>
      <c r="O83" s="86"/>
      <c r="P83" s="87"/>
      <c r="Q83" s="88"/>
    </row>
    <row r="84" spans="1:17">
      <c r="A84" s="177"/>
      <c r="B84" s="184"/>
      <c r="C84" s="185"/>
      <c r="D84" s="186"/>
      <c r="E84" s="99"/>
      <c r="F84" s="99"/>
      <c r="G84" s="99"/>
      <c r="H84" s="99"/>
      <c r="I84" s="99"/>
      <c r="J84" s="99"/>
      <c r="K84" s="100"/>
      <c r="L84" s="101"/>
      <c r="M84" s="100"/>
      <c r="N84" s="101"/>
      <c r="O84" s="89"/>
      <c r="P84" s="90"/>
      <c r="Q84" s="91"/>
    </row>
    <row r="85" spans="1:17" ht="15.75">
      <c r="A85" s="66" t="s">
        <v>104</v>
      </c>
      <c r="B85" s="116" t="s">
        <v>105</v>
      </c>
      <c r="C85" s="117"/>
      <c r="D85" s="118"/>
      <c r="E85" s="137">
        <f>145406+286980+6843.6</f>
        <v>439229.6</v>
      </c>
      <c r="F85" s="138"/>
      <c r="G85" s="139"/>
      <c r="H85" s="137"/>
      <c r="I85" s="138"/>
      <c r="J85" s="139"/>
      <c r="K85" s="95"/>
      <c r="L85" s="96"/>
      <c r="M85" s="95">
        <f>H85</f>
        <v>0</v>
      </c>
      <c r="N85" s="96"/>
      <c r="O85" s="161" t="s">
        <v>91</v>
      </c>
      <c r="P85" s="162"/>
      <c r="Q85" s="163"/>
    </row>
    <row r="86" spans="1:17" ht="15.75">
      <c r="A86" s="38"/>
      <c r="B86" s="119"/>
      <c r="C86" s="120"/>
      <c r="D86" s="121"/>
      <c r="E86" s="140"/>
      <c r="F86" s="160"/>
      <c r="G86" s="142"/>
      <c r="H86" s="140"/>
      <c r="I86" s="160"/>
      <c r="J86" s="142"/>
      <c r="K86" s="97"/>
      <c r="L86" s="98"/>
      <c r="M86" s="97"/>
      <c r="N86" s="98"/>
      <c r="O86" s="164"/>
      <c r="P86" s="165"/>
      <c r="Q86" s="166"/>
    </row>
    <row r="87" spans="1:17" ht="15.75">
      <c r="A87" s="38"/>
      <c r="B87" s="119"/>
      <c r="C87" s="120"/>
      <c r="D87" s="121"/>
      <c r="E87" s="140"/>
      <c r="F87" s="160"/>
      <c r="G87" s="142"/>
      <c r="H87" s="140"/>
      <c r="I87" s="160"/>
      <c r="J87" s="142"/>
      <c r="K87" s="97"/>
      <c r="L87" s="98"/>
      <c r="M87" s="97"/>
      <c r="N87" s="98"/>
      <c r="O87" s="164"/>
      <c r="P87" s="165"/>
      <c r="Q87" s="166"/>
    </row>
    <row r="88" spans="1:17" ht="15.75">
      <c r="A88" s="38"/>
      <c r="B88" s="119"/>
      <c r="C88" s="120"/>
      <c r="D88" s="121"/>
      <c r="E88" s="140"/>
      <c r="F88" s="160"/>
      <c r="G88" s="142"/>
      <c r="H88" s="140"/>
      <c r="I88" s="160"/>
      <c r="J88" s="142"/>
      <c r="K88" s="97"/>
      <c r="L88" s="98"/>
      <c r="M88" s="97"/>
      <c r="N88" s="98"/>
      <c r="O88" s="164"/>
      <c r="P88" s="165"/>
      <c r="Q88" s="166"/>
    </row>
    <row r="89" spans="1:17" ht="15.75">
      <c r="A89" s="38"/>
      <c r="B89" s="119"/>
      <c r="C89" s="120"/>
      <c r="D89" s="121"/>
      <c r="E89" s="140"/>
      <c r="F89" s="160"/>
      <c r="G89" s="142"/>
      <c r="H89" s="140"/>
      <c r="I89" s="160"/>
      <c r="J89" s="142"/>
      <c r="K89" s="97"/>
      <c r="L89" s="98"/>
      <c r="M89" s="97"/>
      <c r="N89" s="98"/>
      <c r="O89" s="164"/>
      <c r="P89" s="165"/>
      <c r="Q89" s="166"/>
    </row>
    <row r="90" spans="1:17" ht="15.75">
      <c r="A90" s="38"/>
      <c r="B90" s="119"/>
      <c r="C90" s="120"/>
      <c r="D90" s="121"/>
      <c r="E90" s="140"/>
      <c r="F90" s="160"/>
      <c r="G90" s="142"/>
      <c r="H90" s="140"/>
      <c r="I90" s="160"/>
      <c r="J90" s="142"/>
      <c r="K90" s="97"/>
      <c r="L90" s="98"/>
      <c r="M90" s="97"/>
      <c r="N90" s="98"/>
      <c r="O90" s="164"/>
      <c r="P90" s="165"/>
      <c r="Q90" s="166"/>
    </row>
    <row r="91" spans="1:17" ht="15.75">
      <c r="A91" s="39"/>
      <c r="B91" s="122"/>
      <c r="C91" s="123"/>
      <c r="D91" s="124"/>
      <c r="E91" s="143"/>
      <c r="F91" s="144"/>
      <c r="G91" s="145"/>
      <c r="H91" s="143"/>
      <c r="I91" s="144"/>
      <c r="J91" s="145"/>
      <c r="K91" s="100"/>
      <c r="L91" s="101"/>
      <c r="M91" s="100"/>
      <c r="N91" s="101"/>
      <c r="O91" s="167"/>
      <c r="P91" s="168"/>
      <c r="Q91" s="169"/>
    </row>
    <row r="92" spans="1:17">
      <c r="A92" s="102" t="s">
        <v>106</v>
      </c>
      <c r="B92" s="116" t="s">
        <v>107</v>
      </c>
      <c r="C92" s="117"/>
      <c r="D92" s="118"/>
      <c r="E92" s="99">
        <f>15550+46648+46648.74+H92</f>
        <v>155495.47999999998</v>
      </c>
      <c r="F92" s="99"/>
      <c r="G92" s="99"/>
      <c r="H92" s="99">
        <v>46648.74</v>
      </c>
      <c r="I92" s="99"/>
      <c r="J92" s="99"/>
      <c r="K92" s="99"/>
      <c r="L92" s="99"/>
      <c r="M92" s="99">
        <f>H92</f>
        <v>46648.74</v>
      </c>
      <c r="N92" s="99"/>
      <c r="O92" s="114" t="s">
        <v>91</v>
      </c>
      <c r="P92" s="114"/>
      <c r="Q92" s="114"/>
    </row>
    <row r="93" spans="1:17">
      <c r="A93" s="103"/>
      <c r="B93" s="119"/>
      <c r="C93" s="120"/>
      <c r="D93" s="121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114"/>
      <c r="P93" s="114"/>
      <c r="Q93" s="114"/>
    </row>
    <row r="94" spans="1:17">
      <c r="A94" s="104"/>
      <c r="B94" s="122"/>
      <c r="C94" s="123"/>
      <c r="D94" s="124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114"/>
      <c r="P94" s="114"/>
      <c r="Q94" s="114"/>
    </row>
    <row r="95" spans="1:17">
      <c r="A95" s="102" t="s">
        <v>108</v>
      </c>
      <c r="B95" s="105" t="s">
        <v>109</v>
      </c>
      <c r="C95" s="106"/>
      <c r="D95" s="107"/>
      <c r="E95" s="99">
        <f>13650+9100+4550.01+H95</f>
        <v>36400.03</v>
      </c>
      <c r="F95" s="99"/>
      <c r="G95" s="99"/>
      <c r="H95" s="99">
        <v>9100.02</v>
      </c>
      <c r="I95" s="99"/>
      <c r="J95" s="99"/>
      <c r="K95" s="99"/>
      <c r="L95" s="99"/>
      <c r="M95" s="99">
        <f>H95</f>
        <v>9100.02</v>
      </c>
      <c r="N95" s="99"/>
      <c r="O95" s="114" t="s">
        <v>91</v>
      </c>
      <c r="P95" s="114"/>
      <c r="Q95" s="114"/>
    </row>
    <row r="96" spans="1:17">
      <c r="A96" s="103"/>
      <c r="B96" s="108"/>
      <c r="C96" s="109"/>
      <c r="D96" s="110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14"/>
      <c r="P96" s="114"/>
      <c r="Q96" s="114"/>
    </row>
    <row r="97" spans="1:17">
      <c r="A97" s="104"/>
      <c r="B97" s="111"/>
      <c r="C97" s="112"/>
      <c r="D97" s="113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114"/>
      <c r="P97" s="114"/>
      <c r="Q97" s="114"/>
    </row>
    <row r="98" spans="1:17">
      <c r="A98" s="157" t="s">
        <v>110</v>
      </c>
      <c r="B98" s="116" t="s">
        <v>111</v>
      </c>
      <c r="C98" s="117"/>
      <c r="D98" s="118"/>
      <c r="E98" s="99">
        <f>63456+140470+227884.99+H98</f>
        <v>659695.98</v>
      </c>
      <c r="F98" s="99"/>
      <c r="G98" s="99"/>
      <c r="H98" s="99">
        <v>227884.99</v>
      </c>
      <c r="I98" s="99"/>
      <c r="J98" s="99"/>
      <c r="K98" s="99"/>
      <c r="L98" s="99"/>
      <c r="M98" s="99">
        <f>H98</f>
        <v>227884.99</v>
      </c>
      <c r="N98" s="99"/>
      <c r="O98" s="114" t="s">
        <v>91</v>
      </c>
      <c r="P98" s="114"/>
      <c r="Q98" s="114"/>
    </row>
    <row r="99" spans="1:17">
      <c r="A99" s="158"/>
      <c r="B99" s="119"/>
      <c r="C99" s="120"/>
      <c r="D99" s="121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14"/>
      <c r="P99" s="114"/>
      <c r="Q99" s="114"/>
    </row>
    <row r="100" spans="1:17">
      <c r="A100" s="158"/>
      <c r="B100" s="119"/>
      <c r="C100" s="120"/>
      <c r="D100" s="121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114"/>
      <c r="P100" s="114"/>
      <c r="Q100" s="114"/>
    </row>
    <row r="101" spans="1:17">
      <c r="A101" s="158"/>
      <c r="B101" s="119"/>
      <c r="C101" s="120"/>
      <c r="D101" s="121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114"/>
      <c r="P101" s="114"/>
      <c r="Q101" s="114"/>
    </row>
    <row r="102" spans="1:17">
      <c r="A102" s="158"/>
      <c r="B102" s="119"/>
      <c r="C102" s="120"/>
      <c r="D102" s="121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14"/>
      <c r="P102" s="114"/>
      <c r="Q102" s="114"/>
    </row>
    <row r="103" spans="1:17">
      <c r="A103" s="158"/>
      <c r="B103" s="119"/>
      <c r="C103" s="120"/>
      <c r="D103" s="121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114"/>
      <c r="P103" s="114"/>
      <c r="Q103" s="114"/>
    </row>
    <row r="104" spans="1:17">
      <c r="A104" s="159"/>
      <c r="B104" s="122"/>
      <c r="C104" s="123"/>
      <c r="D104" s="124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114"/>
      <c r="P104" s="114"/>
      <c r="Q104" s="114"/>
    </row>
    <row r="105" spans="1:17" ht="15.75">
      <c r="A105" s="45" t="s">
        <v>112</v>
      </c>
      <c r="B105" s="151" t="s">
        <v>113</v>
      </c>
      <c r="C105" s="152"/>
      <c r="D105" s="153"/>
      <c r="E105" s="95">
        <f>48458+107268+206968.79+H105</f>
        <v>529557.76000000001</v>
      </c>
      <c r="F105" s="134"/>
      <c r="G105" s="134"/>
      <c r="H105" s="95">
        <v>166862.97</v>
      </c>
      <c r="I105" s="134"/>
      <c r="J105" s="134"/>
      <c r="K105" s="99"/>
      <c r="L105" s="99"/>
      <c r="M105" s="99">
        <f>H105</f>
        <v>166862.97</v>
      </c>
      <c r="N105" s="99"/>
      <c r="O105" s="154" t="s">
        <v>91</v>
      </c>
      <c r="P105" s="155"/>
      <c r="Q105" s="156"/>
    </row>
    <row r="106" spans="1:17">
      <c r="A106" s="92" t="s">
        <v>114</v>
      </c>
      <c r="B106" s="105" t="s">
        <v>115</v>
      </c>
      <c r="C106" s="106"/>
      <c r="D106" s="107"/>
      <c r="E106" s="95">
        <f>182955+274433+365910.64+H106</f>
        <v>1097731.6200000001</v>
      </c>
      <c r="F106" s="134"/>
      <c r="G106" s="96"/>
      <c r="H106" s="137">
        <v>274432.98</v>
      </c>
      <c r="I106" s="138"/>
      <c r="J106" s="139"/>
      <c r="K106" s="150"/>
      <c r="L106" s="99"/>
      <c r="M106" s="99">
        <f>H106</f>
        <v>274432.98</v>
      </c>
      <c r="N106" s="99"/>
      <c r="O106" s="114" t="s">
        <v>91</v>
      </c>
      <c r="P106" s="114"/>
      <c r="Q106" s="114"/>
    </row>
    <row r="107" spans="1:17">
      <c r="A107" s="94"/>
      <c r="B107" s="111"/>
      <c r="C107" s="112"/>
      <c r="D107" s="113"/>
      <c r="E107" s="100"/>
      <c r="F107" s="136"/>
      <c r="G107" s="101"/>
      <c r="H107" s="143"/>
      <c r="I107" s="144"/>
      <c r="J107" s="145"/>
      <c r="K107" s="150"/>
      <c r="L107" s="99"/>
      <c r="M107" s="99"/>
      <c r="N107" s="99"/>
      <c r="O107" s="114"/>
      <c r="P107" s="114"/>
      <c r="Q107" s="114"/>
    </row>
    <row r="108" spans="1:17">
      <c r="A108" s="146" t="s">
        <v>116</v>
      </c>
      <c r="B108" s="105" t="s">
        <v>117</v>
      </c>
      <c r="C108" s="106"/>
      <c r="D108" s="107"/>
      <c r="E108" s="95">
        <f>35852+72885+55418.34+H108</f>
        <v>209035.34</v>
      </c>
      <c r="F108" s="134"/>
      <c r="G108" s="96"/>
      <c r="H108" s="95">
        <v>44880</v>
      </c>
      <c r="I108" s="134"/>
      <c r="J108" s="96"/>
      <c r="K108" s="95"/>
      <c r="L108" s="96"/>
      <c r="M108" s="95">
        <f>H108</f>
        <v>44880</v>
      </c>
      <c r="N108" s="96"/>
      <c r="O108" s="83" t="s">
        <v>91</v>
      </c>
      <c r="P108" s="84"/>
      <c r="Q108" s="85"/>
    </row>
    <row r="109" spans="1:17">
      <c r="A109" s="147"/>
      <c r="B109" s="108"/>
      <c r="C109" s="109"/>
      <c r="D109" s="110"/>
      <c r="E109" s="97"/>
      <c r="F109" s="135"/>
      <c r="G109" s="98"/>
      <c r="H109" s="97"/>
      <c r="I109" s="135"/>
      <c r="J109" s="98"/>
      <c r="K109" s="97"/>
      <c r="L109" s="98"/>
      <c r="M109" s="97"/>
      <c r="N109" s="98"/>
      <c r="O109" s="86"/>
      <c r="P109" s="87"/>
      <c r="Q109" s="88"/>
    </row>
    <row r="110" spans="1:17">
      <c r="A110" s="147"/>
      <c r="B110" s="108"/>
      <c r="C110" s="109"/>
      <c r="D110" s="110"/>
      <c r="E110" s="97"/>
      <c r="F110" s="135"/>
      <c r="G110" s="98"/>
      <c r="H110" s="97"/>
      <c r="I110" s="135"/>
      <c r="J110" s="98"/>
      <c r="K110" s="97"/>
      <c r="L110" s="98"/>
      <c r="M110" s="97"/>
      <c r="N110" s="98"/>
      <c r="O110" s="86"/>
      <c r="P110" s="87"/>
      <c r="Q110" s="88"/>
    </row>
    <row r="111" spans="1:17">
      <c r="A111" s="147"/>
      <c r="B111" s="108"/>
      <c r="C111" s="109"/>
      <c r="D111" s="110"/>
      <c r="E111" s="97"/>
      <c r="F111" s="135"/>
      <c r="G111" s="98"/>
      <c r="H111" s="97"/>
      <c r="I111" s="135"/>
      <c r="J111" s="98"/>
      <c r="K111" s="97"/>
      <c r="L111" s="98"/>
      <c r="M111" s="97"/>
      <c r="N111" s="98"/>
      <c r="O111" s="86"/>
      <c r="P111" s="87"/>
      <c r="Q111" s="88"/>
    </row>
    <row r="112" spans="1:17">
      <c r="A112" s="148"/>
      <c r="B112" s="111"/>
      <c r="C112" s="112"/>
      <c r="D112" s="113"/>
      <c r="E112" s="100"/>
      <c r="F112" s="136"/>
      <c r="G112" s="101"/>
      <c r="H112" s="100"/>
      <c r="I112" s="136"/>
      <c r="J112" s="101"/>
      <c r="K112" s="100"/>
      <c r="L112" s="101"/>
      <c r="M112" s="100"/>
      <c r="N112" s="101"/>
      <c r="O112" s="89"/>
      <c r="P112" s="90"/>
      <c r="Q112" s="91"/>
    </row>
    <row r="113" spans="1:17">
      <c r="A113" s="146" t="s">
        <v>118</v>
      </c>
      <c r="B113" s="105" t="s">
        <v>119</v>
      </c>
      <c r="C113" s="106"/>
      <c r="D113" s="107"/>
      <c r="E113" s="115">
        <f>3461+7662+6843.6</f>
        <v>17966.599999999999</v>
      </c>
      <c r="F113" s="115"/>
      <c r="G113" s="115"/>
      <c r="H113" s="99"/>
      <c r="I113" s="99"/>
      <c r="J113" s="99"/>
      <c r="K113" s="149"/>
      <c r="L113" s="149"/>
      <c r="M113" s="149">
        <f>H113</f>
        <v>0</v>
      </c>
      <c r="N113" s="149"/>
      <c r="O113" s="114" t="s">
        <v>91</v>
      </c>
      <c r="P113" s="114"/>
      <c r="Q113" s="114"/>
    </row>
    <row r="114" spans="1:17">
      <c r="A114" s="147"/>
      <c r="B114" s="108"/>
      <c r="C114" s="109"/>
      <c r="D114" s="110"/>
      <c r="E114" s="115"/>
      <c r="F114" s="115"/>
      <c r="G114" s="115"/>
      <c r="H114" s="99"/>
      <c r="I114" s="99"/>
      <c r="J114" s="99"/>
      <c r="K114" s="149"/>
      <c r="L114" s="149"/>
      <c r="M114" s="149"/>
      <c r="N114" s="149"/>
      <c r="O114" s="114"/>
      <c r="P114" s="114"/>
      <c r="Q114" s="114"/>
    </row>
    <row r="115" spans="1:17">
      <c r="A115" s="147"/>
      <c r="B115" s="108"/>
      <c r="C115" s="109"/>
      <c r="D115" s="110"/>
      <c r="E115" s="115"/>
      <c r="F115" s="115"/>
      <c r="G115" s="115"/>
      <c r="H115" s="99"/>
      <c r="I115" s="99"/>
      <c r="J115" s="99"/>
      <c r="K115" s="149"/>
      <c r="L115" s="149"/>
      <c r="M115" s="149"/>
      <c r="N115" s="149"/>
      <c r="O115" s="114"/>
      <c r="P115" s="114"/>
      <c r="Q115" s="114"/>
    </row>
    <row r="116" spans="1:17">
      <c r="A116" s="148"/>
      <c r="B116" s="111"/>
      <c r="C116" s="112"/>
      <c r="D116" s="113"/>
      <c r="E116" s="115"/>
      <c r="F116" s="115"/>
      <c r="G116" s="115"/>
      <c r="H116" s="99"/>
      <c r="I116" s="99"/>
      <c r="J116" s="99"/>
      <c r="K116" s="149"/>
      <c r="L116" s="149"/>
      <c r="M116" s="149"/>
      <c r="N116" s="149"/>
      <c r="O116" s="114"/>
      <c r="P116" s="114"/>
      <c r="Q116" s="114"/>
    </row>
    <row r="117" spans="1:17">
      <c r="A117" s="102" t="s">
        <v>120</v>
      </c>
      <c r="B117" s="105" t="s">
        <v>121</v>
      </c>
      <c r="C117" s="106"/>
      <c r="D117" s="107"/>
      <c r="E117" s="137"/>
      <c r="F117" s="138"/>
      <c r="G117" s="139"/>
      <c r="H117" s="99"/>
      <c r="I117" s="99"/>
      <c r="J117" s="99"/>
      <c r="K117" s="99"/>
      <c r="L117" s="99"/>
      <c r="M117" s="99"/>
      <c r="N117" s="99"/>
      <c r="O117" s="114" t="s">
        <v>91</v>
      </c>
      <c r="P117" s="114"/>
      <c r="Q117" s="114"/>
    </row>
    <row r="118" spans="1:17">
      <c r="A118" s="103"/>
      <c r="B118" s="108"/>
      <c r="C118" s="109"/>
      <c r="D118" s="110"/>
      <c r="E118" s="140"/>
      <c r="F118" s="141"/>
      <c r="G118" s="142"/>
      <c r="H118" s="99"/>
      <c r="I118" s="99"/>
      <c r="J118" s="99"/>
      <c r="K118" s="99"/>
      <c r="L118" s="99"/>
      <c r="M118" s="99"/>
      <c r="N118" s="99"/>
      <c r="O118" s="114"/>
      <c r="P118" s="114"/>
      <c r="Q118" s="114"/>
    </row>
    <row r="119" spans="1:17">
      <c r="A119" s="103"/>
      <c r="B119" s="108"/>
      <c r="C119" s="109"/>
      <c r="D119" s="110"/>
      <c r="E119" s="140"/>
      <c r="F119" s="141"/>
      <c r="G119" s="142"/>
      <c r="H119" s="99"/>
      <c r="I119" s="99"/>
      <c r="J119" s="99"/>
      <c r="K119" s="99"/>
      <c r="L119" s="99"/>
      <c r="M119" s="99"/>
      <c r="N119" s="99"/>
      <c r="O119" s="114"/>
      <c r="P119" s="114"/>
      <c r="Q119" s="114"/>
    </row>
    <row r="120" spans="1:17">
      <c r="A120" s="103"/>
      <c r="B120" s="108"/>
      <c r="C120" s="109"/>
      <c r="D120" s="110"/>
      <c r="E120" s="140"/>
      <c r="F120" s="141"/>
      <c r="G120" s="142"/>
      <c r="H120" s="99"/>
      <c r="I120" s="99"/>
      <c r="J120" s="99"/>
      <c r="K120" s="99"/>
      <c r="L120" s="99"/>
      <c r="M120" s="99"/>
      <c r="N120" s="99"/>
      <c r="O120" s="114"/>
      <c r="P120" s="114"/>
      <c r="Q120" s="114"/>
    </row>
    <row r="121" spans="1:17">
      <c r="A121" s="103"/>
      <c r="B121" s="108"/>
      <c r="C121" s="109"/>
      <c r="D121" s="110"/>
      <c r="E121" s="140"/>
      <c r="F121" s="141"/>
      <c r="G121" s="142"/>
      <c r="H121" s="99"/>
      <c r="I121" s="99"/>
      <c r="J121" s="99"/>
      <c r="K121" s="99"/>
      <c r="L121" s="99"/>
      <c r="M121" s="99"/>
      <c r="N121" s="99"/>
      <c r="O121" s="114"/>
      <c r="P121" s="114"/>
      <c r="Q121" s="114"/>
    </row>
    <row r="122" spans="1:17">
      <c r="A122" s="103"/>
      <c r="B122" s="108"/>
      <c r="C122" s="109"/>
      <c r="D122" s="110"/>
      <c r="E122" s="140"/>
      <c r="F122" s="141"/>
      <c r="G122" s="142"/>
      <c r="H122" s="99"/>
      <c r="I122" s="99"/>
      <c r="J122" s="99"/>
      <c r="K122" s="99"/>
      <c r="L122" s="99"/>
      <c r="M122" s="99"/>
      <c r="N122" s="99"/>
      <c r="O122" s="114"/>
      <c r="P122" s="114"/>
      <c r="Q122" s="114"/>
    </row>
    <row r="123" spans="1:17">
      <c r="A123" s="104"/>
      <c r="B123" s="111"/>
      <c r="C123" s="112"/>
      <c r="D123" s="113"/>
      <c r="E123" s="143"/>
      <c r="F123" s="144"/>
      <c r="G123" s="145"/>
      <c r="H123" s="99"/>
      <c r="I123" s="99"/>
      <c r="J123" s="99"/>
      <c r="K123" s="99"/>
      <c r="L123" s="99"/>
      <c r="M123" s="99"/>
      <c r="N123" s="99"/>
      <c r="O123" s="114"/>
      <c r="P123" s="114"/>
      <c r="Q123" s="114"/>
    </row>
    <row r="124" spans="1:17">
      <c r="A124" s="102" t="s">
        <v>122</v>
      </c>
      <c r="B124" s="105" t="s">
        <v>123</v>
      </c>
      <c r="C124" s="106"/>
      <c r="D124" s="107"/>
      <c r="E124" s="95">
        <f>15232+33523+27282.01+H124</f>
        <v>98032.34</v>
      </c>
      <c r="F124" s="134"/>
      <c r="G124" s="134"/>
      <c r="H124" s="99">
        <v>21995.33</v>
      </c>
      <c r="I124" s="99"/>
      <c r="J124" s="99"/>
      <c r="K124" s="99"/>
      <c r="L124" s="99"/>
      <c r="M124" s="99">
        <f>H124</f>
        <v>21995.33</v>
      </c>
      <c r="N124" s="99"/>
      <c r="O124" s="83" t="s">
        <v>91</v>
      </c>
      <c r="P124" s="84"/>
      <c r="Q124" s="85"/>
    </row>
    <row r="125" spans="1:17">
      <c r="A125" s="103"/>
      <c r="B125" s="108"/>
      <c r="C125" s="109"/>
      <c r="D125" s="110"/>
      <c r="E125" s="97"/>
      <c r="F125" s="135"/>
      <c r="G125" s="135"/>
      <c r="H125" s="99"/>
      <c r="I125" s="99"/>
      <c r="J125" s="99"/>
      <c r="K125" s="99"/>
      <c r="L125" s="99"/>
      <c r="M125" s="99"/>
      <c r="N125" s="99"/>
      <c r="O125" s="86"/>
      <c r="P125" s="87"/>
      <c r="Q125" s="88"/>
    </row>
    <row r="126" spans="1:17">
      <c r="A126" s="103"/>
      <c r="B126" s="108"/>
      <c r="C126" s="109"/>
      <c r="D126" s="110"/>
      <c r="E126" s="97"/>
      <c r="F126" s="135"/>
      <c r="G126" s="135"/>
      <c r="H126" s="99"/>
      <c r="I126" s="99"/>
      <c r="J126" s="99"/>
      <c r="K126" s="99"/>
      <c r="L126" s="99"/>
      <c r="M126" s="99"/>
      <c r="N126" s="99"/>
      <c r="O126" s="86"/>
      <c r="P126" s="87"/>
      <c r="Q126" s="88"/>
    </row>
    <row r="127" spans="1:17">
      <c r="A127" s="103"/>
      <c r="B127" s="108"/>
      <c r="C127" s="109"/>
      <c r="D127" s="110"/>
      <c r="E127" s="97"/>
      <c r="F127" s="135"/>
      <c r="G127" s="135"/>
      <c r="H127" s="99"/>
      <c r="I127" s="99"/>
      <c r="J127" s="99"/>
      <c r="K127" s="99"/>
      <c r="L127" s="99"/>
      <c r="M127" s="99"/>
      <c r="N127" s="99"/>
      <c r="O127" s="86"/>
      <c r="P127" s="87"/>
      <c r="Q127" s="88"/>
    </row>
    <row r="128" spans="1:17">
      <c r="A128" s="104"/>
      <c r="B128" s="111"/>
      <c r="C128" s="112"/>
      <c r="D128" s="113"/>
      <c r="E128" s="100"/>
      <c r="F128" s="136"/>
      <c r="G128" s="136"/>
      <c r="H128" s="99"/>
      <c r="I128" s="99"/>
      <c r="J128" s="99"/>
      <c r="K128" s="99"/>
      <c r="L128" s="99"/>
      <c r="M128" s="99"/>
      <c r="N128" s="99"/>
      <c r="O128" s="89"/>
      <c r="P128" s="90"/>
      <c r="Q128" s="91"/>
    </row>
    <row r="129" spans="1:17">
      <c r="A129" s="92" t="s">
        <v>124</v>
      </c>
      <c r="B129" s="105" t="s">
        <v>125</v>
      </c>
      <c r="C129" s="106"/>
      <c r="D129" s="107"/>
      <c r="E129" s="125">
        <f>74118+10563+221149.55+H129</f>
        <v>372082</v>
      </c>
      <c r="F129" s="126"/>
      <c r="G129" s="127"/>
      <c r="H129" s="115">
        <v>66251.45</v>
      </c>
      <c r="I129" s="115"/>
      <c r="J129" s="115"/>
      <c r="K129" s="115"/>
      <c r="L129" s="115"/>
      <c r="M129" s="115">
        <f>H129</f>
        <v>66251.45</v>
      </c>
      <c r="N129" s="115"/>
      <c r="O129" s="114" t="s">
        <v>91</v>
      </c>
      <c r="P129" s="114"/>
      <c r="Q129" s="114"/>
    </row>
    <row r="130" spans="1:17">
      <c r="A130" s="93"/>
      <c r="B130" s="108"/>
      <c r="C130" s="109"/>
      <c r="D130" s="110"/>
      <c r="E130" s="128"/>
      <c r="F130" s="129"/>
      <c r="G130" s="130"/>
      <c r="H130" s="115"/>
      <c r="I130" s="115"/>
      <c r="J130" s="115"/>
      <c r="K130" s="115"/>
      <c r="L130" s="115"/>
      <c r="M130" s="115"/>
      <c r="N130" s="115"/>
      <c r="O130" s="114"/>
      <c r="P130" s="114"/>
      <c r="Q130" s="114"/>
    </row>
    <row r="131" spans="1:17">
      <c r="A131" s="93"/>
      <c r="B131" s="108"/>
      <c r="C131" s="109"/>
      <c r="D131" s="110"/>
      <c r="E131" s="128"/>
      <c r="F131" s="129"/>
      <c r="G131" s="130"/>
      <c r="H131" s="115"/>
      <c r="I131" s="115"/>
      <c r="J131" s="115"/>
      <c r="K131" s="115"/>
      <c r="L131" s="115"/>
      <c r="M131" s="115"/>
      <c r="N131" s="115"/>
      <c r="O131" s="114"/>
      <c r="P131" s="114"/>
      <c r="Q131" s="114"/>
    </row>
    <row r="132" spans="1:17">
      <c r="A132" s="93"/>
      <c r="B132" s="108"/>
      <c r="C132" s="109"/>
      <c r="D132" s="110"/>
      <c r="E132" s="128"/>
      <c r="F132" s="129"/>
      <c r="G132" s="130"/>
      <c r="H132" s="115"/>
      <c r="I132" s="115"/>
      <c r="J132" s="115"/>
      <c r="K132" s="115"/>
      <c r="L132" s="115"/>
      <c r="M132" s="115"/>
      <c r="N132" s="115"/>
      <c r="O132" s="114"/>
      <c r="P132" s="114"/>
      <c r="Q132" s="114"/>
    </row>
    <row r="133" spans="1:17">
      <c r="A133" s="93"/>
      <c r="B133" s="108"/>
      <c r="C133" s="109"/>
      <c r="D133" s="110"/>
      <c r="E133" s="128"/>
      <c r="F133" s="129"/>
      <c r="G133" s="130"/>
      <c r="H133" s="115"/>
      <c r="I133" s="115"/>
      <c r="J133" s="115"/>
      <c r="K133" s="115"/>
      <c r="L133" s="115"/>
      <c r="M133" s="115"/>
      <c r="N133" s="115"/>
      <c r="O133" s="114"/>
      <c r="P133" s="114"/>
      <c r="Q133" s="114"/>
    </row>
    <row r="134" spans="1:17">
      <c r="A134" s="93"/>
      <c r="B134" s="108"/>
      <c r="C134" s="109"/>
      <c r="D134" s="110"/>
      <c r="E134" s="128"/>
      <c r="F134" s="129"/>
      <c r="G134" s="130"/>
      <c r="H134" s="115"/>
      <c r="I134" s="115"/>
      <c r="J134" s="115"/>
      <c r="K134" s="115"/>
      <c r="L134" s="115"/>
      <c r="M134" s="115"/>
      <c r="N134" s="115"/>
      <c r="O134" s="114"/>
      <c r="P134" s="114"/>
      <c r="Q134" s="114"/>
    </row>
    <row r="135" spans="1:17">
      <c r="A135" s="93"/>
      <c r="B135" s="108"/>
      <c r="C135" s="109"/>
      <c r="D135" s="110"/>
      <c r="E135" s="128"/>
      <c r="F135" s="129"/>
      <c r="G135" s="130"/>
      <c r="H135" s="115"/>
      <c r="I135" s="115"/>
      <c r="J135" s="115"/>
      <c r="K135" s="115"/>
      <c r="L135" s="115"/>
      <c r="M135" s="115"/>
      <c r="N135" s="115"/>
      <c r="O135" s="114"/>
      <c r="P135" s="114"/>
      <c r="Q135" s="114"/>
    </row>
    <row r="136" spans="1:17">
      <c r="A136" s="93"/>
      <c r="B136" s="108"/>
      <c r="C136" s="109"/>
      <c r="D136" s="110"/>
      <c r="E136" s="128"/>
      <c r="F136" s="129"/>
      <c r="G136" s="130"/>
      <c r="H136" s="115"/>
      <c r="I136" s="115"/>
      <c r="J136" s="115"/>
      <c r="K136" s="115"/>
      <c r="L136" s="115"/>
      <c r="M136" s="115"/>
      <c r="N136" s="115"/>
      <c r="O136" s="114"/>
      <c r="P136" s="114"/>
      <c r="Q136" s="114"/>
    </row>
    <row r="137" spans="1:17">
      <c r="A137" s="93"/>
      <c r="B137" s="108"/>
      <c r="C137" s="109"/>
      <c r="D137" s="110"/>
      <c r="E137" s="128"/>
      <c r="F137" s="129"/>
      <c r="G137" s="130"/>
      <c r="H137" s="115"/>
      <c r="I137" s="115"/>
      <c r="J137" s="115"/>
      <c r="K137" s="115"/>
      <c r="L137" s="115"/>
      <c r="M137" s="115"/>
      <c r="N137" s="115"/>
      <c r="O137" s="114"/>
      <c r="P137" s="114"/>
      <c r="Q137" s="114"/>
    </row>
    <row r="138" spans="1:17">
      <c r="A138" s="93"/>
      <c r="B138" s="108"/>
      <c r="C138" s="109"/>
      <c r="D138" s="110"/>
      <c r="E138" s="128"/>
      <c r="F138" s="129"/>
      <c r="G138" s="130"/>
      <c r="H138" s="115"/>
      <c r="I138" s="115"/>
      <c r="J138" s="115"/>
      <c r="K138" s="115"/>
      <c r="L138" s="115"/>
      <c r="M138" s="115"/>
      <c r="N138" s="115"/>
      <c r="O138" s="114"/>
      <c r="P138" s="114"/>
      <c r="Q138" s="114"/>
    </row>
    <row r="139" spans="1:17">
      <c r="A139" s="94"/>
      <c r="B139" s="111"/>
      <c r="C139" s="112"/>
      <c r="D139" s="113"/>
      <c r="E139" s="131"/>
      <c r="F139" s="132"/>
      <c r="G139" s="133"/>
      <c r="H139" s="115"/>
      <c r="I139" s="115"/>
      <c r="J139" s="115"/>
      <c r="K139" s="115"/>
      <c r="L139" s="115"/>
      <c r="M139" s="115"/>
      <c r="N139" s="115"/>
      <c r="O139" s="114"/>
      <c r="P139" s="114"/>
      <c r="Q139" s="114"/>
    </row>
    <row r="140" spans="1:17">
      <c r="A140" s="92" t="s">
        <v>126</v>
      </c>
      <c r="B140" s="105" t="s">
        <v>127</v>
      </c>
      <c r="C140" s="106"/>
      <c r="D140" s="107"/>
      <c r="E140" s="99">
        <f>17223+23498+38126.37+H140</f>
        <v>97644.549999999988</v>
      </c>
      <c r="F140" s="114"/>
      <c r="G140" s="114"/>
      <c r="H140" s="99">
        <v>18797.18</v>
      </c>
      <c r="I140" s="114"/>
      <c r="J140" s="114"/>
      <c r="K140" s="115"/>
      <c r="L140" s="114"/>
      <c r="M140" s="99">
        <f>H140</f>
        <v>18797.18</v>
      </c>
      <c r="N140" s="114"/>
      <c r="O140" s="83"/>
      <c r="P140" s="84"/>
      <c r="Q140" s="85"/>
    </row>
    <row r="141" spans="1:17">
      <c r="A141" s="93"/>
      <c r="B141" s="108"/>
      <c r="C141" s="109"/>
      <c r="D141" s="110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86"/>
      <c r="P141" s="87"/>
      <c r="Q141" s="88"/>
    </row>
    <row r="142" spans="1:17">
      <c r="A142" s="93"/>
      <c r="B142" s="108"/>
      <c r="C142" s="109"/>
      <c r="D142" s="110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86"/>
      <c r="P142" s="87"/>
      <c r="Q142" s="88"/>
    </row>
    <row r="143" spans="1:17">
      <c r="A143" s="94"/>
      <c r="B143" s="111"/>
      <c r="C143" s="112"/>
      <c r="D143" s="113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89"/>
      <c r="P143" s="90"/>
      <c r="Q143" s="91"/>
    </row>
    <row r="144" spans="1:17">
      <c r="A144" s="92" t="s">
        <v>128</v>
      </c>
      <c r="B144" s="116" t="s">
        <v>129</v>
      </c>
      <c r="C144" s="117"/>
      <c r="D144" s="118"/>
      <c r="E144" s="99">
        <f>24900+76863+62267.17+H144</f>
        <v>214231.37999999998</v>
      </c>
      <c r="F144" s="114"/>
      <c r="G144" s="114"/>
      <c r="H144" s="99">
        <v>50201.21</v>
      </c>
      <c r="I144" s="114"/>
      <c r="J144" s="114"/>
      <c r="K144" s="115"/>
      <c r="L144" s="114"/>
      <c r="M144" s="99">
        <f>H144</f>
        <v>50201.21</v>
      </c>
      <c r="N144" s="114"/>
      <c r="O144" s="83"/>
      <c r="P144" s="84"/>
      <c r="Q144" s="85"/>
    </row>
    <row r="145" spans="1:17">
      <c r="A145" s="93"/>
      <c r="B145" s="119"/>
      <c r="C145" s="120"/>
      <c r="D145" s="121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86"/>
      <c r="P145" s="87"/>
      <c r="Q145" s="88"/>
    </row>
    <row r="146" spans="1:17">
      <c r="A146" s="93"/>
      <c r="B146" s="119"/>
      <c r="C146" s="120"/>
      <c r="D146" s="121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86"/>
      <c r="P146" s="87"/>
      <c r="Q146" s="88"/>
    </row>
    <row r="147" spans="1:17">
      <c r="A147" s="94"/>
      <c r="B147" s="122"/>
      <c r="C147" s="123"/>
      <c r="D147" s="12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89"/>
      <c r="P147" s="90"/>
      <c r="Q147" s="91"/>
    </row>
    <row r="148" spans="1:17">
      <c r="A148" s="102" t="s">
        <v>130</v>
      </c>
      <c r="B148" s="105" t="s">
        <v>131</v>
      </c>
      <c r="C148" s="106"/>
      <c r="D148" s="107"/>
      <c r="E148" s="99"/>
      <c r="F148" s="114"/>
      <c r="G148" s="114"/>
      <c r="H148" s="99"/>
      <c r="I148" s="114"/>
      <c r="J148" s="114"/>
      <c r="K148" s="115"/>
      <c r="L148" s="114"/>
      <c r="M148" s="99"/>
      <c r="N148" s="114"/>
      <c r="O148" s="83"/>
      <c r="P148" s="84"/>
      <c r="Q148" s="85"/>
    </row>
    <row r="149" spans="1:17">
      <c r="A149" s="103"/>
      <c r="B149" s="108"/>
      <c r="C149" s="109"/>
      <c r="D149" s="110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86"/>
      <c r="P149" s="87"/>
      <c r="Q149" s="88"/>
    </row>
    <row r="150" spans="1:17">
      <c r="A150" s="103"/>
      <c r="B150" s="108"/>
      <c r="C150" s="109"/>
      <c r="D150" s="110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86"/>
      <c r="P150" s="87"/>
      <c r="Q150" s="88"/>
    </row>
    <row r="151" spans="1:17">
      <c r="A151" s="104"/>
      <c r="B151" s="111"/>
      <c r="C151" s="112"/>
      <c r="D151" s="113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89"/>
      <c r="P151" s="90"/>
      <c r="Q151" s="91"/>
    </row>
    <row r="152" spans="1:17" ht="15.75">
      <c r="A152" s="92" t="s">
        <v>132</v>
      </c>
      <c r="B152" s="34" t="s">
        <v>133</v>
      </c>
      <c r="C152" s="34"/>
      <c r="D152" s="34"/>
      <c r="E152" s="34"/>
      <c r="F152" s="34"/>
      <c r="G152" s="34"/>
      <c r="H152" s="34"/>
      <c r="I152" s="38" t="s">
        <v>134</v>
      </c>
      <c r="J152" s="95">
        <f>D14*Q9*12</f>
        <v>5004737.8560000006</v>
      </c>
      <c r="K152" s="96"/>
      <c r="L152" s="67" t="s">
        <v>135</v>
      </c>
      <c r="M152" s="67"/>
      <c r="N152" s="68"/>
      <c r="O152" s="28"/>
      <c r="P152" s="28"/>
      <c r="Q152" s="27"/>
    </row>
    <row r="153" spans="1:17" ht="15.75">
      <c r="A153" s="93"/>
      <c r="B153" s="34" t="s">
        <v>136</v>
      </c>
      <c r="C153" s="34"/>
      <c r="D153" s="34"/>
      <c r="E153" s="34"/>
      <c r="F153" s="34"/>
      <c r="G153" s="34"/>
      <c r="H153" s="34"/>
      <c r="I153" s="38" t="s">
        <v>13</v>
      </c>
      <c r="J153" s="97"/>
      <c r="K153" s="98"/>
      <c r="L153" s="69" t="s">
        <v>14</v>
      </c>
      <c r="M153" s="99">
        <f>J152/4</f>
        <v>1251184.4640000002</v>
      </c>
      <c r="N153" s="99"/>
      <c r="O153" s="36" t="s">
        <v>15</v>
      </c>
      <c r="P153" s="99">
        <f>M153/3</f>
        <v>417061.48800000007</v>
      </c>
      <c r="Q153" s="99"/>
    </row>
    <row r="154" spans="1:17" ht="15.75">
      <c r="A154" s="93"/>
      <c r="B154" s="28" t="s">
        <v>137</v>
      </c>
      <c r="C154" s="28"/>
      <c r="D154" s="28"/>
      <c r="E154" s="28"/>
      <c r="F154" s="28"/>
      <c r="G154" s="28"/>
      <c r="H154" s="28"/>
      <c r="I154" s="39"/>
      <c r="J154" s="97"/>
      <c r="K154" s="98"/>
      <c r="L154" s="70"/>
      <c r="M154" s="99"/>
      <c r="N154" s="99"/>
      <c r="O154" s="39"/>
      <c r="P154" s="99"/>
      <c r="Q154" s="99"/>
    </row>
    <row r="155" spans="1:17" ht="15.75">
      <c r="A155" s="93"/>
      <c r="B155" s="19" t="s">
        <v>138</v>
      </c>
      <c r="C155" s="25"/>
      <c r="D155" s="25"/>
      <c r="E155" s="25"/>
      <c r="F155" s="25"/>
      <c r="G155" s="25"/>
      <c r="H155" s="25"/>
      <c r="I155" s="36" t="s">
        <v>134</v>
      </c>
      <c r="J155" s="95">
        <f>F14*Q9*12</f>
        <v>4676120.0640000002</v>
      </c>
      <c r="K155" s="96"/>
      <c r="L155" s="69" t="s">
        <v>14</v>
      </c>
      <c r="M155" s="99">
        <f>J155/4</f>
        <v>1169030.0160000001</v>
      </c>
      <c r="N155" s="99"/>
      <c r="O155" s="36" t="s">
        <v>15</v>
      </c>
      <c r="P155" s="99">
        <f>M155/3</f>
        <v>389676.67200000002</v>
      </c>
      <c r="Q155" s="99"/>
    </row>
    <row r="156" spans="1:17" ht="15.75">
      <c r="A156" s="94"/>
      <c r="B156" s="26"/>
      <c r="C156" s="28"/>
      <c r="D156" s="28"/>
      <c r="E156" s="28"/>
      <c r="F156" s="28"/>
      <c r="G156" s="28"/>
      <c r="H156" s="28"/>
      <c r="I156" s="39" t="s">
        <v>13</v>
      </c>
      <c r="J156" s="100"/>
      <c r="K156" s="101"/>
      <c r="L156" s="70"/>
      <c r="M156" s="99"/>
      <c r="N156" s="99"/>
      <c r="O156" s="39"/>
      <c r="P156" s="99"/>
      <c r="Q156" s="99"/>
    </row>
    <row r="157" spans="1:17" ht="15.7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ht="15.75">
      <c r="A158" s="34"/>
      <c r="B158" s="34"/>
      <c r="C158" s="34"/>
      <c r="D158" s="34"/>
      <c r="E158" s="34"/>
      <c r="F158" s="34"/>
      <c r="G158" s="34"/>
      <c r="H158" s="34"/>
      <c r="I158" s="34"/>
      <c r="J158" s="71"/>
      <c r="K158" s="71"/>
      <c r="L158" s="34"/>
      <c r="M158" s="34"/>
      <c r="N158" s="34"/>
      <c r="O158" s="34"/>
      <c r="P158" s="34"/>
      <c r="Q158" s="34"/>
    </row>
    <row r="159" spans="1:17" ht="23.25">
      <c r="A159" s="34"/>
      <c r="B159" s="72" t="s">
        <v>139</v>
      </c>
      <c r="C159" s="34"/>
      <c r="D159" s="34"/>
      <c r="E159" s="34"/>
      <c r="F159" s="34"/>
      <c r="G159" s="34"/>
      <c r="H159" s="34"/>
      <c r="I159" s="78" t="s">
        <v>147</v>
      </c>
      <c r="J159" s="78"/>
      <c r="K159" s="78"/>
      <c r="L159" s="34"/>
      <c r="M159" s="34"/>
      <c r="N159" s="34"/>
      <c r="O159" s="34"/>
      <c r="P159" s="34"/>
      <c r="Q159" s="34"/>
    </row>
    <row r="160" spans="1:17" ht="15.75">
      <c r="A160" s="34"/>
      <c r="B160" s="34"/>
      <c r="C160" s="34"/>
      <c r="D160" s="34"/>
      <c r="E160" s="34"/>
      <c r="F160" s="34"/>
      <c r="G160" s="34"/>
      <c r="H160" s="34"/>
      <c r="I160" s="73"/>
      <c r="J160" s="73"/>
      <c r="K160" s="73"/>
      <c r="L160" s="73"/>
      <c r="M160" s="73"/>
      <c r="N160" s="73"/>
      <c r="O160" s="73"/>
      <c r="P160" s="34"/>
      <c r="Q160" s="34"/>
    </row>
    <row r="161" spans="1:17" ht="23.25">
      <c r="A161" s="34"/>
      <c r="B161" s="74" t="s">
        <v>140</v>
      </c>
      <c r="C161" s="34"/>
      <c r="D161" s="34"/>
      <c r="E161" s="75"/>
      <c r="F161" s="75"/>
      <c r="G161" s="75"/>
      <c r="H161" s="74"/>
      <c r="I161" s="78" t="s">
        <v>141</v>
      </c>
      <c r="J161" s="78"/>
      <c r="K161" s="78"/>
      <c r="L161" s="74"/>
      <c r="M161" s="34"/>
      <c r="N161" s="34"/>
      <c r="O161" s="34"/>
      <c r="P161" s="34"/>
      <c r="Q161" s="34"/>
    </row>
    <row r="162" spans="1:17" ht="15.75">
      <c r="A162" s="34"/>
      <c r="B162" s="76"/>
      <c r="C162" s="76"/>
      <c r="D162" s="76"/>
      <c r="E162" s="76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ht="15.75">
      <c r="A163" s="34" t="s">
        <v>142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ht="18.75">
      <c r="A164" s="34"/>
      <c r="B164" s="34"/>
      <c r="C164" s="77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ht="15.7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ht="15.75">
      <c r="A166" s="34" t="s">
        <v>143</v>
      </c>
      <c r="B166" s="79" t="s">
        <v>144</v>
      </c>
      <c r="C166" s="79"/>
      <c r="D166" s="79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ht="15.75">
      <c r="A167" s="34" t="s">
        <v>145</v>
      </c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ht="15.7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ht="15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.75">
      <c r="A170" s="1"/>
      <c r="B170" s="1"/>
      <c r="C170" s="1"/>
      <c r="D170" s="1"/>
      <c r="E170" s="1"/>
      <c r="F170" s="80"/>
      <c r="G170" s="80"/>
      <c r="H170" s="80"/>
      <c r="I170" s="80"/>
      <c r="J170" s="80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81"/>
      <c r="G171" s="81"/>
      <c r="H171" s="81"/>
      <c r="I171" s="81"/>
      <c r="J171" s="1"/>
      <c r="K171" s="1"/>
      <c r="L171" s="1"/>
      <c r="M171" s="1"/>
      <c r="N171" s="1"/>
      <c r="O171" s="1"/>
      <c r="P171" s="1"/>
      <c r="Q171" s="1"/>
    </row>
  </sheetData>
  <mergeCells count="208">
    <mergeCell ref="P5:Q8"/>
    <mergeCell ref="H7:O8"/>
    <mergeCell ref="E9:F9"/>
    <mergeCell ref="I9:J9"/>
    <mergeCell ref="L9:M9"/>
    <mergeCell ref="P9:P10"/>
    <mergeCell ref="Q9:Q10"/>
    <mergeCell ref="D2:M2"/>
    <mergeCell ref="E1:L1"/>
    <mergeCell ref="A11:C14"/>
    <mergeCell ref="G11:N11"/>
    <mergeCell ref="P11:P13"/>
    <mergeCell ref="Q11:Q13"/>
    <mergeCell ref="L12:N13"/>
    <mergeCell ref="D14:E14"/>
    <mergeCell ref="F14:H14"/>
    <mergeCell ref="P14:P16"/>
    <mergeCell ref="Q14:Q16"/>
    <mergeCell ref="N21:N22"/>
    <mergeCell ref="L26:Q27"/>
    <mergeCell ref="B27:E27"/>
    <mergeCell ref="B28:E28"/>
    <mergeCell ref="F28:H28"/>
    <mergeCell ref="I28:K28"/>
    <mergeCell ref="L28:Q28"/>
    <mergeCell ref="E17:F18"/>
    <mergeCell ref="P17:P19"/>
    <mergeCell ref="Q17:Q19"/>
    <mergeCell ref="A21:D22"/>
    <mergeCell ref="E21:F22"/>
    <mergeCell ref="G21:H22"/>
    <mergeCell ref="I21:I22"/>
    <mergeCell ref="J21:K22"/>
    <mergeCell ref="L21:L22"/>
    <mergeCell ref="M21:M22"/>
    <mergeCell ref="A29:A34"/>
    <mergeCell ref="B29:E29"/>
    <mergeCell ref="F29:H34"/>
    <mergeCell ref="I29:K34"/>
    <mergeCell ref="L29:Q34"/>
    <mergeCell ref="B30:E30"/>
    <mergeCell ref="B31:E31"/>
    <mergeCell ref="B32:E32"/>
    <mergeCell ref="B33:E33"/>
    <mergeCell ref="B34:E34"/>
    <mergeCell ref="A35:A39"/>
    <mergeCell ref="B35:E35"/>
    <mergeCell ref="F35:H39"/>
    <mergeCell ref="I35:K39"/>
    <mergeCell ref="L35:Q39"/>
    <mergeCell ref="B36:E36"/>
    <mergeCell ref="B37:E37"/>
    <mergeCell ref="B38:E38"/>
    <mergeCell ref="B39:E39"/>
    <mergeCell ref="A48:A55"/>
    <mergeCell ref="B48:E48"/>
    <mergeCell ref="F48:H55"/>
    <mergeCell ref="I48:K55"/>
    <mergeCell ref="A40:A47"/>
    <mergeCell ref="B40:E40"/>
    <mergeCell ref="F40:H47"/>
    <mergeCell ref="I40:K47"/>
    <mergeCell ref="L40:Q47"/>
    <mergeCell ref="B41:E41"/>
    <mergeCell ref="B42:E42"/>
    <mergeCell ref="B43:E43"/>
    <mergeCell ref="B44:E44"/>
    <mergeCell ref="B45:E45"/>
    <mergeCell ref="L48:Q55"/>
    <mergeCell ref="B49:E49"/>
    <mergeCell ref="B50:E50"/>
    <mergeCell ref="B51:E51"/>
    <mergeCell ref="B52:E52"/>
    <mergeCell ref="B53:E53"/>
    <mergeCell ref="B54:E54"/>
    <mergeCell ref="B55:E55"/>
    <mergeCell ref="B46:E46"/>
    <mergeCell ref="B47:E47"/>
    <mergeCell ref="K62:L73"/>
    <mergeCell ref="M62:N73"/>
    <mergeCell ref="O62:Q73"/>
    <mergeCell ref="B61:D61"/>
    <mergeCell ref="E61:G61"/>
    <mergeCell ref="H61:J61"/>
    <mergeCell ref="K61:L61"/>
    <mergeCell ref="M61:N61"/>
    <mergeCell ref="O61:Q61"/>
    <mergeCell ref="E74:G74"/>
    <mergeCell ref="H74:J74"/>
    <mergeCell ref="A75:A84"/>
    <mergeCell ref="B75:D84"/>
    <mergeCell ref="E75:G84"/>
    <mergeCell ref="H75:J84"/>
    <mergeCell ref="A62:A73"/>
    <mergeCell ref="E62:G73"/>
    <mergeCell ref="H62:J73"/>
    <mergeCell ref="K75:L84"/>
    <mergeCell ref="M75:N84"/>
    <mergeCell ref="O75:Q84"/>
    <mergeCell ref="B85:D91"/>
    <mergeCell ref="E85:G91"/>
    <mergeCell ref="H85:J91"/>
    <mergeCell ref="K85:L91"/>
    <mergeCell ref="M85:N91"/>
    <mergeCell ref="O85:Q91"/>
    <mergeCell ref="O92:Q94"/>
    <mergeCell ref="A95:A97"/>
    <mergeCell ref="B95:D97"/>
    <mergeCell ref="E95:G97"/>
    <mergeCell ref="H95:J97"/>
    <mergeCell ref="K95:L97"/>
    <mergeCell ref="M95:N97"/>
    <mergeCell ref="O95:Q97"/>
    <mergeCell ref="A92:A94"/>
    <mergeCell ref="B92:D94"/>
    <mergeCell ref="E92:G94"/>
    <mergeCell ref="H92:J94"/>
    <mergeCell ref="K92:L94"/>
    <mergeCell ref="M92:N94"/>
    <mergeCell ref="O98:Q104"/>
    <mergeCell ref="B105:D105"/>
    <mergeCell ref="E105:G105"/>
    <mergeCell ref="H105:J105"/>
    <mergeCell ref="K105:L105"/>
    <mergeCell ref="M105:N105"/>
    <mergeCell ref="O105:Q105"/>
    <mergeCell ref="A98:A104"/>
    <mergeCell ref="B98:D104"/>
    <mergeCell ref="E98:G104"/>
    <mergeCell ref="H98:J104"/>
    <mergeCell ref="K98:L104"/>
    <mergeCell ref="M98:N104"/>
    <mergeCell ref="O106:Q107"/>
    <mergeCell ref="A108:A112"/>
    <mergeCell ref="B108:D112"/>
    <mergeCell ref="E108:G112"/>
    <mergeCell ref="H108:J112"/>
    <mergeCell ref="K108:L112"/>
    <mergeCell ref="M108:N112"/>
    <mergeCell ref="O108:Q112"/>
    <mergeCell ref="A106:A107"/>
    <mergeCell ref="B106:D107"/>
    <mergeCell ref="E106:G107"/>
    <mergeCell ref="H106:J107"/>
    <mergeCell ref="K106:L107"/>
    <mergeCell ref="M106:N107"/>
    <mergeCell ref="O113:Q116"/>
    <mergeCell ref="A117:A123"/>
    <mergeCell ref="B117:D123"/>
    <mergeCell ref="E117:G123"/>
    <mergeCell ref="H117:J123"/>
    <mergeCell ref="K117:L123"/>
    <mergeCell ref="M117:N123"/>
    <mergeCell ref="O117:Q123"/>
    <mergeCell ref="A113:A116"/>
    <mergeCell ref="B113:D116"/>
    <mergeCell ref="E113:G116"/>
    <mergeCell ref="H113:J116"/>
    <mergeCell ref="K113:L116"/>
    <mergeCell ref="M113:N116"/>
    <mergeCell ref="O124:Q128"/>
    <mergeCell ref="A129:A139"/>
    <mergeCell ref="B129:D139"/>
    <mergeCell ref="E129:G139"/>
    <mergeCell ref="H129:J139"/>
    <mergeCell ref="K129:L139"/>
    <mergeCell ref="M129:N139"/>
    <mergeCell ref="O129:Q139"/>
    <mergeCell ref="A124:A128"/>
    <mergeCell ref="B124:D128"/>
    <mergeCell ref="E124:G128"/>
    <mergeCell ref="H124:J128"/>
    <mergeCell ref="K124:L128"/>
    <mergeCell ref="M124:N128"/>
    <mergeCell ref="H144:J147"/>
    <mergeCell ref="K144:L147"/>
    <mergeCell ref="M144:N147"/>
    <mergeCell ref="O144:Q147"/>
    <mergeCell ref="A140:A143"/>
    <mergeCell ref="B140:D143"/>
    <mergeCell ref="E140:G143"/>
    <mergeCell ref="H140:J143"/>
    <mergeCell ref="K140:L143"/>
    <mergeCell ref="M140:N143"/>
    <mergeCell ref="I159:K159"/>
    <mergeCell ref="I161:K161"/>
    <mergeCell ref="B166:D166"/>
    <mergeCell ref="F170:J170"/>
    <mergeCell ref="F171:I171"/>
    <mergeCell ref="D3:N3"/>
    <mergeCell ref="O148:Q151"/>
    <mergeCell ref="A152:A156"/>
    <mergeCell ref="J152:K154"/>
    <mergeCell ref="M153:N154"/>
    <mergeCell ref="P153:Q154"/>
    <mergeCell ref="J155:K156"/>
    <mergeCell ref="M155:N156"/>
    <mergeCell ref="P155:Q156"/>
    <mergeCell ref="A148:A151"/>
    <mergeCell ref="B148:D151"/>
    <mergeCell ref="E148:G151"/>
    <mergeCell ref="H148:J151"/>
    <mergeCell ref="K148:L151"/>
    <mergeCell ref="M148:N151"/>
    <mergeCell ref="O140:Q143"/>
    <mergeCell ref="A144:A147"/>
    <mergeCell ref="B144:D147"/>
    <mergeCell ref="E144:G14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2012-03-24T21:28:32Z</dcterms:modified>
</cp:coreProperties>
</file>