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Загорье 1" sheetId="1" r:id="rId1"/>
  </sheets>
  <definedNames>
    <definedName name="_xlnm.Print_Area" localSheetId="0">'Загорье 1'!$A:$Q</definedName>
  </definedNames>
  <calcPr calcId="124519" refMode="R1C1"/>
</workbook>
</file>

<file path=xl/calcChain.xml><?xml version="1.0" encoding="utf-8"?>
<calcChain xmlns="http://schemas.openxmlformats.org/spreadsheetml/2006/main">
  <c r="Q222" i="1"/>
  <c r="Q219"/>
  <c r="J163"/>
  <c r="M163" s="1"/>
  <c r="J160"/>
  <c r="M161" s="1"/>
  <c r="M152"/>
  <c r="E152"/>
  <c r="M148"/>
  <c r="E148"/>
  <c r="M137"/>
  <c r="E137"/>
  <c r="M132"/>
  <c r="E132"/>
  <c r="M121"/>
  <c r="E121"/>
  <c r="M116"/>
  <c r="E116"/>
  <c r="M114"/>
  <c r="E114"/>
  <c r="M113"/>
  <c r="E113"/>
  <c r="M106"/>
  <c r="E106"/>
  <c r="M103"/>
  <c r="E103"/>
  <c r="M100"/>
  <c r="E100"/>
  <c r="M93"/>
  <c r="E93"/>
  <c r="E83"/>
  <c r="M70"/>
  <c r="K70"/>
  <c r="H70"/>
  <c r="E70"/>
  <c r="I43"/>
  <c r="I56" s="1"/>
  <c r="F37"/>
  <c r="F43" s="1"/>
  <c r="F56" s="1"/>
  <c r="E25"/>
  <c r="L17"/>
  <c r="I17"/>
</calcChain>
</file>

<file path=xl/sharedStrings.xml><?xml version="1.0" encoding="utf-8"?>
<sst xmlns="http://schemas.openxmlformats.org/spreadsheetml/2006/main" count="161" uniqueCount="143">
  <si>
    <t>Приложение № 4</t>
  </si>
  <si>
    <t xml:space="preserve">                                        Ф О Р М А</t>
  </si>
  <si>
    <t xml:space="preserve">                                                                         ОТЧЕТНОСТИ ОРГАНИЗАЦИИ,ВЫПОЛНЯЮЩЕЙ ФУНКЦИИ УПРАВЛЕНИЯ </t>
  </si>
  <si>
    <t xml:space="preserve">                            МНОГОКВАРТИРНЫМ ДОМОМ,ПЕРЕД СОБСТВЕННИКАМИ</t>
  </si>
  <si>
    <t xml:space="preserve">Управляющая организация (УО):                                        </t>
  </si>
  <si>
    <t>ТСЖ "Загорье 1"</t>
  </si>
  <si>
    <t xml:space="preserve">Ставка                                 планово-норматив расхода                               по категории &lt;*&gt;        МКД    (руб.)                    </t>
  </si>
  <si>
    <t xml:space="preserve">Договор на предоставление </t>
  </si>
  <si>
    <t>Дата</t>
  </si>
  <si>
    <t>Номер</t>
  </si>
  <si>
    <t>Сумма по договору    (руб.)</t>
  </si>
  <si>
    <t>бюджетных субсидий  (ДПБС)</t>
  </si>
  <si>
    <t>договора</t>
  </si>
  <si>
    <t>05.03.2010г.</t>
  </si>
  <si>
    <t>51/10</t>
  </si>
  <si>
    <t>в год</t>
  </si>
  <si>
    <t>в квартал</t>
  </si>
  <si>
    <t>в месяц</t>
  </si>
  <si>
    <t>I</t>
  </si>
  <si>
    <t>Характеристика МКД</t>
  </si>
  <si>
    <t>Общая площадь</t>
  </si>
  <si>
    <t>В том числе</t>
  </si>
  <si>
    <t>II</t>
  </si>
  <si>
    <t>без учета летних</t>
  </si>
  <si>
    <t>Общая площадь жилых</t>
  </si>
  <si>
    <t>Общая площадь нежилых</t>
  </si>
  <si>
    <t>Общая площадь нежилых помещений общего пользования,входящих в состав общего имущества МКД, к.м</t>
  </si>
  <si>
    <t>помещений, кв.м</t>
  </si>
  <si>
    <t>помещений</t>
  </si>
  <si>
    <t>III</t>
  </si>
  <si>
    <t>Общая площадь жилых помещений</t>
  </si>
  <si>
    <t>Площадь земельного участка</t>
  </si>
  <si>
    <t xml:space="preserve"> </t>
  </si>
  <si>
    <t>Ставка на содержание</t>
  </si>
  <si>
    <t>Iv</t>
  </si>
  <si>
    <t>в МКД  (кв.м)</t>
  </si>
  <si>
    <t>в общем имуществе МКД  (кв.м)</t>
  </si>
  <si>
    <t>земельного участка</t>
  </si>
  <si>
    <t>&lt;**&gt;   (руб.)</t>
  </si>
  <si>
    <t>Серия МКД/год постройки</t>
  </si>
  <si>
    <t>2004г.</t>
  </si>
  <si>
    <t>Кол-во этажей</t>
  </si>
  <si>
    <t>Подъездов</t>
  </si>
  <si>
    <t>Квартир</t>
  </si>
  <si>
    <t>№</t>
  </si>
  <si>
    <t>Наименование</t>
  </si>
  <si>
    <t>Нарастающим итогом</t>
  </si>
  <si>
    <t>Примечание</t>
  </si>
  <si>
    <t>п/п</t>
  </si>
  <si>
    <t>показателей</t>
  </si>
  <si>
    <t>с начала года</t>
  </si>
  <si>
    <t>за отчетный квартал</t>
  </si>
  <si>
    <t>1.</t>
  </si>
  <si>
    <t>Всего сумма</t>
  </si>
  <si>
    <t>по договору</t>
  </si>
  <si>
    <t>на предоставление</t>
  </si>
  <si>
    <t xml:space="preserve">субсидий из бюджета </t>
  </si>
  <si>
    <t>города Москвы</t>
  </si>
  <si>
    <t>(руб.)</t>
  </si>
  <si>
    <t>2.</t>
  </si>
  <si>
    <t xml:space="preserve">Фактически </t>
  </si>
  <si>
    <t xml:space="preserve">поступило </t>
  </si>
  <si>
    <t>из бюджета города Москвы</t>
  </si>
  <si>
    <t>за отчетный период</t>
  </si>
  <si>
    <t>3.</t>
  </si>
  <si>
    <t xml:space="preserve">Разница между </t>
  </si>
  <si>
    <t xml:space="preserve">суммой по договору </t>
  </si>
  <si>
    <t xml:space="preserve">бюджетных субсидий </t>
  </si>
  <si>
    <t xml:space="preserve">и фактически </t>
  </si>
  <si>
    <t xml:space="preserve">полученной суммой </t>
  </si>
  <si>
    <t>из бюджета города</t>
  </si>
  <si>
    <t>4.</t>
  </si>
  <si>
    <t>(из строки 5)</t>
  </si>
  <si>
    <t xml:space="preserve">использовано </t>
  </si>
  <si>
    <t>средств, полученных</t>
  </si>
  <si>
    <t>(строка 2)</t>
  </si>
  <si>
    <t>за отчетный период,</t>
  </si>
  <si>
    <t>всего (руб.)</t>
  </si>
  <si>
    <t xml:space="preserve">Нарастающим итогом </t>
  </si>
  <si>
    <t>Всего за отчетный</t>
  </si>
  <si>
    <t>В том числе:</t>
  </si>
  <si>
    <t>квартал</t>
  </si>
  <si>
    <t>собственными</t>
  </si>
  <si>
    <t>с привлечением</t>
  </si>
  <si>
    <t>силами</t>
  </si>
  <si>
    <t xml:space="preserve">сторонней </t>
  </si>
  <si>
    <t>организации</t>
  </si>
  <si>
    <t>4а</t>
  </si>
  <si>
    <t>4б</t>
  </si>
  <si>
    <t>5.</t>
  </si>
  <si>
    <t>Справочно:</t>
  </si>
  <si>
    <t>Выполнено работ</t>
  </si>
  <si>
    <t>по содержанию</t>
  </si>
  <si>
    <t>и текущему ремонту</t>
  </si>
  <si>
    <t>общего имущества</t>
  </si>
  <si>
    <t>МКД по смете</t>
  </si>
  <si>
    <t>расходов ТСЖ, ЖСК,</t>
  </si>
  <si>
    <t>ЖК или приложениям</t>
  </si>
  <si>
    <t>к договору</t>
  </si>
  <si>
    <t>управления</t>
  </si>
  <si>
    <t xml:space="preserve">  -всего (руб.)</t>
  </si>
  <si>
    <t>5.1.</t>
  </si>
  <si>
    <t>Работы по управлению МКД нарастающим итогом с начала года,руб.,в том числе за отчетный квартал,руб.</t>
  </si>
  <si>
    <t>5.2.</t>
  </si>
  <si>
    <t>5.3.</t>
  </si>
  <si>
    <t>5.4.</t>
  </si>
  <si>
    <t>5.5.</t>
  </si>
  <si>
    <t>5.6.</t>
  </si>
  <si>
    <t>Работы по содержанию и ППР внутридомовых  инженерных коммуникаций и оборудования, входящих в состав общего имущества МКД, нарастающим итогом с начала года, руб.,в т.ч. за отчетный квартал,руб.</t>
  </si>
  <si>
    <t>5.7.</t>
  </si>
  <si>
    <t>Работы по техническому обслуживанию,текущему ремонту и содержанию лифтового оборудования, входящего в состав общего имущества  МКД,нарастающим итогом с начала года,руб.,в том числе за отчетный квартал,руб.</t>
  </si>
  <si>
    <t>5.8.</t>
  </si>
  <si>
    <t>Работы по содержанию и ППР систем противопожарной безопасности, входящих в состав общего имущества МКД, нарастающим итогом с начала года,руб.,в т.ч. за отчетный квартал, руб.</t>
  </si>
  <si>
    <t>5.9.</t>
  </si>
  <si>
    <t>5.10.</t>
  </si>
  <si>
    <t>Работы по содержанию и ППР систем газораспределения и газового оборудования,входящихв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</si>
  <si>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</si>
  <si>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года,руб.,в том числе за отчетный квартал,руб.</t>
  </si>
  <si>
    <t>5.12.</t>
  </si>
  <si>
    <t>5.13.</t>
  </si>
  <si>
    <t>5.14.</t>
  </si>
  <si>
    <t>5.15.</t>
  </si>
  <si>
    <t>6.</t>
  </si>
  <si>
    <t>Стоимость работ и услуг по содержанию и текущему ремонту</t>
  </si>
  <si>
    <t>Всего</t>
  </si>
  <si>
    <t xml:space="preserve">     В том числе</t>
  </si>
  <si>
    <t>В МКД (по смете расходов ТСЖ, ЖСК, ЖК или приложениям</t>
  </si>
  <si>
    <t>к договору управления) (руб.)</t>
  </si>
  <si>
    <t>В т.ч. приходящаяся на жилые помещения в МКД (руб.)</t>
  </si>
  <si>
    <t>Председатель правления</t>
  </si>
  <si>
    <t>Главный бухгалтер</t>
  </si>
  <si>
    <t>М.П.</t>
  </si>
  <si>
    <t>исплн.</t>
  </si>
  <si>
    <t>тел.</t>
  </si>
  <si>
    <t xml:space="preserve">Работы по содержанию и ППР помещений общего пользования,входящих в состав общего имущества МКД, </t>
  </si>
  <si>
    <t xml:space="preserve">Работы по сбору и вывозу КГМ  </t>
  </si>
  <si>
    <t xml:space="preserve">Работы   по   сбору  и  вывозу   ТБО </t>
  </si>
  <si>
    <t>Работа по санитарному содержанию помещений общего пользования, входящих в состав общего имущества МКД,</t>
  </si>
  <si>
    <t>Работы по содержанию и ППР системы вентиляции и газоходов, входящих в состав общего имущества МКД</t>
  </si>
  <si>
    <t>Расходы за электроэнергию, потребленную на дежурное освещение мест общего пользования и работу лифтов (общедомовые нужды),</t>
  </si>
  <si>
    <t>Расходы за воду,потребленнуюна общедомовые нужды,</t>
  </si>
  <si>
    <t xml:space="preserve">Прочие работы по содержанию и ремонту общего имущества МКД </t>
  </si>
  <si>
    <t xml:space="preserve">Работы по уборке и содержанию земельного уастка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</si>
</sst>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rgb="FFFF0000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2" borderId="11" xfId="0" applyNumberFormat="1" applyFont="1" applyFill="1" applyBorder="1"/>
    <xf numFmtId="0" fontId="3" fillId="0" borderId="11" xfId="0" applyFont="1" applyBorder="1"/>
    <xf numFmtId="3" fontId="3" fillId="2" borderId="11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2" xfId="0" applyFont="1" applyFill="1" applyBorder="1"/>
    <xf numFmtId="0" fontId="3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3" borderId="11" xfId="0" applyFont="1" applyFill="1" applyBorder="1"/>
    <xf numFmtId="0" fontId="3" fillId="0" borderId="13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15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4" fontId="3" fillId="0" borderId="17" xfId="0" applyNumberFormat="1" applyFont="1" applyFill="1" applyBorder="1"/>
    <xf numFmtId="4" fontId="3" fillId="0" borderId="0" xfId="0" applyNumberFormat="1" applyFont="1" applyFill="1" applyBorder="1"/>
    <xf numFmtId="4" fontId="3" fillId="0" borderId="12" xfId="0" applyNumberFormat="1" applyFont="1" applyFill="1" applyBorder="1"/>
    <xf numFmtId="4" fontId="3" fillId="0" borderId="14" xfId="0" applyNumberFormat="1" applyFont="1" applyFill="1" applyBorder="1"/>
    <xf numFmtId="0" fontId="3" fillId="0" borderId="6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/>
    <xf numFmtId="4" fontId="3" fillId="0" borderId="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topLeftCell="A8" workbookViewId="0">
      <selection activeCell="D13" sqref="D13"/>
    </sheetView>
  </sheetViews>
  <sheetFormatPr defaultRowHeight="15"/>
  <cols>
    <col min="1" max="1" width="7" customWidth="1"/>
    <col min="2" max="2" width="6.28515625" customWidth="1"/>
    <col min="3" max="3" width="6" customWidth="1"/>
    <col min="16" max="17" width="0" hidden="1" customWidth="1"/>
  </cols>
  <sheetData>
    <row r="1" spans="1:17" ht="21" hidden="1">
      <c r="I1" s="1"/>
      <c r="J1" s="2"/>
      <c r="K1" s="2"/>
      <c r="L1" s="2"/>
      <c r="M1" s="2"/>
      <c r="N1" s="2"/>
      <c r="O1" s="2"/>
      <c r="P1" s="3" t="s">
        <v>0</v>
      </c>
      <c r="Q1" s="4"/>
    </row>
    <row r="2" spans="1:17" ht="15.75" hidden="1">
      <c r="I2" s="241"/>
      <c r="J2" s="242"/>
      <c r="K2" s="242"/>
      <c r="L2" s="242"/>
      <c r="M2" s="242"/>
      <c r="N2" s="242"/>
      <c r="O2" s="242"/>
      <c r="P2" s="243"/>
      <c r="Q2" s="243"/>
    </row>
    <row r="3" spans="1:17" ht="15.75" hidden="1">
      <c r="I3" s="241"/>
      <c r="J3" s="242"/>
      <c r="K3" s="242"/>
      <c r="L3" s="242"/>
      <c r="M3" s="242"/>
      <c r="N3" s="242"/>
      <c r="O3" s="242"/>
      <c r="P3" s="243"/>
      <c r="Q3" s="243"/>
    </row>
    <row r="4" spans="1:17" ht="15.75" hidden="1">
      <c r="D4" s="5"/>
      <c r="I4" s="241"/>
      <c r="J4" s="242"/>
      <c r="K4" s="242"/>
      <c r="L4" s="242"/>
      <c r="M4" s="242"/>
      <c r="N4" s="242"/>
      <c r="O4" s="242"/>
      <c r="P4" s="243"/>
      <c r="Q4" s="243"/>
    </row>
    <row r="5" spans="1:17" ht="15.75" hidden="1">
      <c r="I5" s="241"/>
      <c r="J5" s="242"/>
      <c r="K5" s="242"/>
      <c r="L5" s="242"/>
      <c r="M5" s="242"/>
      <c r="N5" s="242"/>
      <c r="O5" s="242"/>
      <c r="P5" s="243"/>
      <c r="Q5" s="243"/>
    </row>
    <row r="6" spans="1:17" ht="15.75" hidden="1">
      <c r="I6" s="244"/>
      <c r="J6" s="245"/>
      <c r="K6" s="245"/>
      <c r="L6" s="245"/>
      <c r="M6" s="245"/>
      <c r="N6" s="245"/>
      <c r="O6" s="245"/>
      <c r="P6" s="246"/>
      <c r="Q6" s="246"/>
    </row>
    <row r="7" spans="1:17" ht="15.75" hidden="1">
      <c r="I7" s="6"/>
      <c r="J7" s="7"/>
      <c r="K7" s="7"/>
      <c r="L7" s="7"/>
      <c r="M7" s="7"/>
      <c r="N7" s="7"/>
      <c r="O7" s="7"/>
      <c r="P7" s="8"/>
      <c r="Q7" s="8"/>
    </row>
    <row r="8" spans="1:17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1">
      <c r="A9" s="10"/>
      <c r="B9" s="10"/>
      <c r="C9" s="11"/>
      <c r="D9" s="11"/>
      <c r="E9" s="247" t="s">
        <v>1</v>
      </c>
      <c r="F9" s="247"/>
      <c r="G9" s="247"/>
      <c r="H9" s="247"/>
      <c r="I9" s="247"/>
      <c r="J9" s="247"/>
      <c r="K9" s="247"/>
      <c r="L9" s="247"/>
      <c r="M9" s="11"/>
      <c r="N9" s="11"/>
      <c r="O9" s="11"/>
      <c r="P9" s="11"/>
      <c r="Q9" s="10"/>
    </row>
    <row r="10" spans="1:17" ht="18.75" customHeight="1">
      <c r="A10" s="10"/>
      <c r="B10" s="10"/>
      <c r="C10" s="11"/>
      <c r="D10" s="228" t="s">
        <v>2</v>
      </c>
      <c r="E10" s="229"/>
      <c r="F10" s="229"/>
      <c r="G10" s="229"/>
      <c r="H10" s="229"/>
      <c r="I10" s="229"/>
      <c r="J10" s="229"/>
      <c r="K10" s="229"/>
      <c r="L10" s="229"/>
      <c r="M10" s="229"/>
      <c r="N10" s="11"/>
      <c r="O10" s="11"/>
      <c r="P10" s="11"/>
      <c r="Q10" s="10"/>
    </row>
    <row r="11" spans="1:17" ht="18.75" customHeight="1">
      <c r="A11" s="10"/>
      <c r="B11" s="10"/>
      <c r="C11" s="11"/>
      <c r="D11" s="228" t="s">
        <v>3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1"/>
      <c r="Q11" s="10"/>
    </row>
    <row r="12" spans="1:17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1">
      <c r="A13" s="12" t="s">
        <v>4</v>
      </c>
      <c r="B13" s="12"/>
      <c r="C13" s="12"/>
      <c r="D13" s="13" t="s">
        <v>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30" t="s">
        <v>6</v>
      </c>
      <c r="Q13" s="231"/>
    </row>
    <row r="14" spans="1:17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32"/>
      <c r="Q14" s="233"/>
    </row>
    <row r="15" spans="1:17" ht="15.75">
      <c r="A15" s="14" t="s">
        <v>7</v>
      </c>
      <c r="B15" s="15"/>
      <c r="C15" s="15"/>
      <c r="D15" s="16"/>
      <c r="E15" s="14" t="s">
        <v>8</v>
      </c>
      <c r="F15" s="16"/>
      <c r="G15" s="17" t="s">
        <v>9</v>
      </c>
      <c r="H15" s="230" t="s">
        <v>10</v>
      </c>
      <c r="I15" s="236"/>
      <c r="J15" s="236"/>
      <c r="K15" s="236"/>
      <c r="L15" s="236"/>
      <c r="M15" s="236"/>
      <c r="N15" s="236"/>
      <c r="O15" s="236"/>
      <c r="P15" s="232"/>
      <c r="Q15" s="233"/>
    </row>
    <row r="16" spans="1:17" ht="15.75">
      <c r="A16" s="18" t="s">
        <v>11</v>
      </c>
      <c r="B16" s="19"/>
      <c r="C16" s="19"/>
      <c r="D16" s="20"/>
      <c r="E16" s="18" t="s">
        <v>12</v>
      </c>
      <c r="F16" s="20"/>
      <c r="G16" s="21" t="s">
        <v>12</v>
      </c>
      <c r="H16" s="232"/>
      <c r="I16" s="237"/>
      <c r="J16" s="237"/>
      <c r="K16" s="237"/>
      <c r="L16" s="237"/>
      <c r="M16" s="237"/>
      <c r="N16" s="237"/>
      <c r="O16" s="237"/>
      <c r="P16" s="234"/>
      <c r="Q16" s="235"/>
    </row>
    <row r="17" spans="1:17" ht="15.75">
      <c r="A17" s="22"/>
      <c r="B17" s="23"/>
      <c r="C17" s="23"/>
      <c r="D17" s="24"/>
      <c r="E17" s="238" t="s">
        <v>13</v>
      </c>
      <c r="F17" s="239"/>
      <c r="G17" s="25" t="s">
        <v>14</v>
      </c>
      <c r="H17" s="26" t="s">
        <v>15</v>
      </c>
      <c r="I17" s="240">
        <f>L17*4</f>
        <v>1646280</v>
      </c>
      <c r="J17" s="240"/>
      <c r="K17" s="27" t="s">
        <v>16</v>
      </c>
      <c r="L17" s="240">
        <f>O17*3</f>
        <v>411570</v>
      </c>
      <c r="M17" s="240"/>
      <c r="N17" s="27" t="s">
        <v>17</v>
      </c>
      <c r="O17" s="27">
        <v>137190</v>
      </c>
      <c r="P17" s="239" t="s">
        <v>18</v>
      </c>
      <c r="Q17" s="239">
        <v>22.92</v>
      </c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39"/>
      <c r="Q18" s="239"/>
    </row>
    <row r="19" spans="1:17" ht="15.75">
      <c r="A19" s="205" t="s">
        <v>19</v>
      </c>
      <c r="B19" s="206"/>
      <c r="C19" s="207"/>
      <c r="D19" s="28" t="s">
        <v>20</v>
      </c>
      <c r="E19" s="29"/>
      <c r="F19" s="30" t="s">
        <v>21</v>
      </c>
      <c r="G19" s="219"/>
      <c r="H19" s="219"/>
      <c r="I19" s="219"/>
      <c r="J19" s="219"/>
      <c r="K19" s="219"/>
      <c r="L19" s="219"/>
      <c r="M19" s="219"/>
      <c r="N19" s="220"/>
      <c r="O19" s="31"/>
      <c r="P19" s="122" t="s">
        <v>22</v>
      </c>
      <c r="Q19" s="122"/>
    </row>
    <row r="20" spans="1:17" ht="15.75">
      <c r="A20" s="196"/>
      <c r="B20" s="197"/>
      <c r="C20" s="198"/>
      <c r="D20" s="32" t="s">
        <v>23</v>
      </c>
      <c r="E20" s="33"/>
      <c r="F20" s="34" t="s">
        <v>24</v>
      </c>
      <c r="G20" s="34"/>
      <c r="H20" s="29"/>
      <c r="I20" s="28" t="s">
        <v>25</v>
      </c>
      <c r="J20" s="34"/>
      <c r="K20" s="34"/>
      <c r="L20" s="221" t="s">
        <v>26</v>
      </c>
      <c r="M20" s="222"/>
      <c r="N20" s="223"/>
      <c r="O20" s="31"/>
      <c r="P20" s="122"/>
      <c r="Q20" s="122"/>
    </row>
    <row r="21" spans="1:17" ht="15.75">
      <c r="A21" s="196"/>
      <c r="B21" s="197"/>
      <c r="C21" s="198"/>
      <c r="D21" s="35" t="s">
        <v>27</v>
      </c>
      <c r="E21" s="36"/>
      <c r="F21" s="37" t="s">
        <v>28</v>
      </c>
      <c r="G21" s="37"/>
      <c r="H21" s="36"/>
      <c r="I21" s="35" t="s">
        <v>28</v>
      </c>
      <c r="J21" s="37"/>
      <c r="K21" s="37"/>
      <c r="L21" s="224"/>
      <c r="M21" s="225"/>
      <c r="N21" s="226"/>
      <c r="O21" s="31"/>
      <c r="P21" s="122"/>
      <c r="Q21" s="122"/>
    </row>
    <row r="22" spans="1:17" ht="15.75">
      <c r="A22" s="199"/>
      <c r="B22" s="200"/>
      <c r="C22" s="201"/>
      <c r="D22" s="227">
        <v>18196.400000000001</v>
      </c>
      <c r="E22" s="227"/>
      <c r="F22" s="227">
        <v>17120.400000000001</v>
      </c>
      <c r="G22" s="227"/>
      <c r="H22" s="227"/>
      <c r="I22" s="38"/>
      <c r="J22" s="39"/>
      <c r="K22" s="40"/>
      <c r="L22" s="41">
        <v>1072.96</v>
      </c>
      <c r="M22" s="42"/>
      <c r="N22" s="43"/>
      <c r="O22" s="31"/>
      <c r="P22" s="122" t="s">
        <v>29</v>
      </c>
      <c r="Q22" s="122"/>
    </row>
    <row r="23" spans="1:17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4"/>
      <c r="P23" s="122"/>
      <c r="Q23" s="122"/>
    </row>
    <row r="24" spans="1:17" ht="15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4"/>
      <c r="P24" s="122"/>
      <c r="Q24" s="122"/>
    </row>
    <row r="25" spans="1:17" ht="15.75">
      <c r="A25" s="28" t="s">
        <v>30</v>
      </c>
      <c r="B25" s="34"/>
      <c r="C25" s="34"/>
      <c r="D25" s="29"/>
      <c r="E25" s="91">
        <f>F22</f>
        <v>17120.400000000001</v>
      </c>
      <c r="F25" s="93"/>
      <c r="G25" s="28" t="s">
        <v>31</v>
      </c>
      <c r="H25" s="34"/>
      <c r="I25" s="29"/>
      <c r="J25" s="45" t="s">
        <v>32</v>
      </c>
      <c r="K25" s="28" t="s">
        <v>33</v>
      </c>
      <c r="L25" s="34"/>
      <c r="M25" s="29"/>
      <c r="N25" s="46"/>
      <c r="O25" s="44"/>
      <c r="P25" s="122" t="s">
        <v>34</v>
      </c>
      <c r="Q25" s="122"/>
    </row>
    <row r="26" spans="1:17" ht="15.75">
      <c r="A26" s="32" t="s">
        <v>35</v>
      </c>
      <c r="B26" s="44"/>
      <c r="C26" s="44"/>
      <c r="D26" s="33"/>
      <c r="E26" s="94"/>
      <c r="F26" s="96"/>
      <c r="G26" s="32" t="s">
        <v>36</v>
      </c>
      <c r="H26" s="44"/>
      <c r="I26" s="33"/>
      <c r="J26" s="47"/>
      <c r="K26" s="32" t="s">
        <v>37</v>
      </c>
      <c r="L26" s="44"/>
      <c r="M26" s="33"/>
      <c r="N26" s="48"/>
      <c r="O26" s="44"/>
      <c r="P26" s="122"/>
      <c r="Q26" s="122"/>
    </row>
    <row r="27" spans="1:17" ht="15.75">
      <c r="A27" s="35"/>
      <c r="B27" s="37"/>
      <c r="C27" s="37"/>
      <c r="D27" s="36"/>
      <c r="E27" s="35"/>
      <c r="F27" s="36"/>
      <c r="G27" s="35"/>
      <c r="H27" s="37"/>
      <c r="I27" s="36"/>
      <c r="J27" s="35"/>
      <c r="K27" s="35" t="s">
        <v>38</v>
      </c>
      <c r="L27" s="37"/>
      <c r="M27" s="36"/>
      <c r="N27" s="49"/>
      <c r="O27" s="44"/>
      <c r="P27" s="122"/>
      <c r="Q27" s="122"/>
    </row>
    <row r="28" spans="1:17" ht="15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0"/>
      <c r="Q28" s="50"/>
    </row>
    <row r="29" spans="1:17" ht="15.75">
      <c r="A29" s="213" t="s">
        <v>39</v>
      </c>
      <c r="B29" s="214"/>
      <c r="C29" s="214"/>
      <c r="D29" s="215"/>
      <c r="E29" s="213" t="s">
        <v>40</v>
      </c>
      <c r="F29" s="215"/>
      <c r="G29" s="213" t="s">
        <v>41</v>
      </c>
      <c r="H29" s="215"/>
      <c r="I29" s="210">
        <v>24</v>
      </c>
      <c r="J29" s="213" t="s">
        <v>42</v>
      </c>
      <c r="K29" s="215"/>
      <c r="L29" s="210">
        <v>2</v>
      </c>
      <c r="M29" s="210" t="s">
        <v>43</v>
      </c>
      <c r="N29" s="210">
        <v>367</v>
      </c>
      <c r="O29" s="44"/>
      <c r="P29" s="50"/>
      <c r="Q29" s="50"/>
    </row>
    <row r="30" spans="1:17" ht="15.75">
      <c r="A30" s="216"/>
      <c r="B30" s="217"/>
      <c r="C30" s="217"/>
      <c r="D30" s="218"/>
      <c r="E30" s="216"/>
      <c r="F30" s="218"/>
      <c r="G30" s="216"/>
      <c r="H30" s="218"/>
      <c r="I30" s="211"/>
      <c r="J30" s="216"/>
      <c r="K30" s="218"/>
      <c r="L30" s="211"/>
      <c r="M30" s="211"/>
      <c r="N30" s="211"/>
      <c r="O30" s="44"/>
      <c r="P30" s="50"/>
      <c r="Q30" s="50"/>
    </row>
    <row r="31" spans="1:17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0"/>
      <c r="Q31" s="50"/>
    </row>
    <row r="32" spans="1:17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51"/>
      <c r="Q32" s="51"/>
    </row>
    <row r="33" spans="1:17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5.75">
      <c r="A34" s="53" t="s">
        <v>44</v>
      </c>
      <c r="B34" s="28" t="s">
        <v>45</v>
      </c>
      <c r="C34" s="34"/>
      <c r="D34" s="34"/>
      <c r="E34" s="34"/>
      <c r="F34" s="28" t="s">
        <v>46</v>
      </c>
      <c r="G34" s="34"/>
      <c r="H34" s="29"/>
      <c r="I34" s="42" t="s">
        <v>21</v>
      </c>
      <c r="J34" s="42"/>
      <c r="K34" s="42"/>
      <c r="L34" s="212" t="s">
        <v>47</v>
      </c>
      <c r="M34" s="212"/>
      <c r="N34" s="212"/>
      <c r="O34" s="212"/>
      <c r="P34" s="212"/>
      <c r="Q34" s="212"/>
    </row>
    <row r="35" spans="1:17" ht="15.75">
      <c r="A35" s="54" t="s">
        <v>48</v>
      </c>
      <c r="B35" s="196" t="s">
        <v>49</v>
      </c>
      <c r="C35" s="197"/>
      <c r="D35" s="197"/>
      <c r="E35" s="197"/>
      <c r="F35" s="35" t="s">
        <v>50</v>
      </c>
      <c r="G35" s="37"/>
      <c r="H35" s="36"/>
      <c r="I35" s="34" t="s">
        <v>51</v>
      </c>
      <c r="J35" s="34"/>
      <c r="K35" s="34"/>
      <c r="L35" s="212"/>
      <c r="M35" s="212"/>
      <c r="N35" s="212"/>
      <c r="O35" s="212"/>
      <c r="P35" s="212"/>
      <c r="Q35" s="212"/>
    </row>
    <row r="36" spans="1:17" ht="15.75">
      <c r="A36" s="55">
        <v>1</v>
      </c>
      <c r="B36" s="122">
        <v>2</v>
      </c>
      <c r="C36" s="122"/>
      <c r="D36" s="122"/>
      <c r="E36" s="122"/>
      <c r="F36" s="112">
        <v>3</v>
      </c>
      <c r="G36" s="112"/>
      <c r="H36" s="112"/>
      <c r="I36" s="122">
        <v>4</v>
      </c>
      <c r="J36" s="122"/>
      <c r="K36" s="162"/>
      <c r="L36" s="122">
        <v>5</v>
      </c>
      <c r="M36" s="122"/>
      <c r="N36" s="122"/>
      <c r="O36" s="122"/>
      <c r="P36" s="122"/>
      <c r="Q36" s="122"/>
    </row>
    <row r="37" spans="1:17" ht="15.75">
      <c r="A37" s="208" t="s">
        <v>52</v>
      </c>
      <c r="B37" s="205" t="s">
        <v>53</v>
      </c>
      <c r="C37" s="206"/>
      <c r="D37" s="206"/>
      <c r="E37" s="207"/>
      <c r="F37" s="107">
        <f>411570+411570+I37+411570</f>
        <v>1646280</v>
      </c>
      <c r="G37" s="107"/>
      <c r="H37" s="107"/>
      <c r="I37" s="107">
        <v>411570</v>
      </c>
      <c r="J37" s="107"/>
      <c r="K37" s="178"/>
      <c r="L37" s="195"/>
      <c r="M37" s="195"/>
      <c r="N37" s="195"/>
      <c r="O37" s="195"/>
      <c r="P37" s="195"/>
      <c r="Q37" s="195"/>
    </row>
    <row r="38" spans="1:17" ht="15.75">
      <c r="A38" s="208"/>
      <c r="B38" s="196" t="s">
        <v>54</v>
      </c>
      <c r="C38" s="197"/>
      <c r="D38" s="197"/>
      <c r="E38" s="198"/>
      <c r="F38" s="107"/>
      <c r="G38" s="107"/>
      <c r="H38" s="107"/>
      <c r="I38" s="107"/>
      <c r="J38" s="107"/>
      <c r="K38" s="178"/>
      <c r="L38" s="195"/>
      <c r="M38" s="195"/>
      <c r="N38" s="195"/>
      <c r="O38" s="195"/>
      <c r="P38" s="195"/>
      <c r="Q38" s="195"/>
    </row>
    <row r="39" spans="1:17" ht="15.75">
      <c r="A39" s="208"/>
      <c r="B39" s="196" t="s">
        <v>55</v>
      </c>
      <c r="C39" s="197"/>
      <c r="D39" s="197"/>
      <c r="E39" s="198"/>
      <c r="F39" s="107"/>
      <c r="G39" s="107"/>
      <c r="H39" s="107"/>
      <c r="I39" s="107"/>
      <c r="J39" s="107"/>
      <c r="K39" s="178"/>
      <c r="L39" s="195"/>
      <c r="M39" s="195"/>
      <c r="N39" s="195"/>
      <c r="O39" s="195"/>
      <c r="P39" s="195"/>
      <c r="Q39" s="195"/>
    </row>
    <row r="40" spans="1:17" ht="15.75">
      <c r="A40" s="208"/>
      <c r="B40" s="196" t="s">
        <v>56</v>
      </c>
      <c r="C40" s="197"/>
      <c r="D40" s="197"/>
      <c r="E40" s="198"/>
      <c r="F40" s="107"/>
      <c r="G40" s="107"/>
      <c r="H40" s="107"/>
      <c r="I40" s="107"/>
      <c r="J40" s="107"/>
      <c r="K40" s="178"/>
      <c r="L40" s="195"/>
      <c r="M40" s="195"/>
      <c r="N40" s="195"/>
      <c r="O40" s="195"/>
      <c r="P40" s="195"/>
      <c r="Q40" s="195"/>
    </row>
    <row r="41" spans="1:17" ht="15.75">
      <c r="A41" s="208"/>
      <c r="B41" s="196" t="s">
        <v>57</v>
      </c>
      <c r="C41" s="197"/>
      <c r="D41" s="197"/>
      <c r="E41" s="198"/>
      <c r="F41" s="107"/>
      <c r="G41" s="107"/>
      <c r="H41" s="107"/>
      <c r="I41" s="107"/>
      <c r="J41" s="107"/>
      <c r="K41" s="178"/>
      <c r="L41" s="195"/>
      <c r="M41" s="195"/>
      <c r="N41" s="195"/>
      <c r="O41" s="195"/>
      <c r="P41" s="195"/>
      <c r="Q41" s="195"/>
    </row>
    <row r="42" spans="1:17" ht="15.75">
      <c r="A42" s="208"/>
      <c r="B42" s="199" t="s">
        <v>58</v>
      </c>
      <c r="C42" s="200"/>
      <c r="D42" s="200"/>
      <c r="E42" s="201"/>
      <c r="F42" s="107"/>
      <c r="G42" s="107"/>
      <c r="H42" s="107"/>
      <c r="I42" s="107"/>
      <c r="J42" s="107"/>
      <c r="K42" s="178"/>
      <c r="L42" s="195"/>
      <c r="M42" s="195"/>
      <c r="N42" s="195"/>
      <c r="O42" s="195"/>
      <c r="P42" s="195"/>
      <c r="Q42" s="195"/>
    </row>
    <row r="43" spans="1:17" ht="15.75">
      <c r="A43" s="208" t="s">
        <v>59</v>
      </c>
      <c r="B43" s="205" t="s">
        <v>60</v>
      </c>
      <c r="C43" s="206"/>
      <c r="D43" s="206"/>
      <c r="E43" s="207"/>
      <c r="F43" s="107">
        <f>F37</f>
        <v>1646280</v>
      </c>
      <c r="G43" s="107"/>
      <c r="H43" s="107"/>
      <c r="I43" s="107">
        <f>I37</f>
        <v>411570</v>
      </c>
      <c r="J43" s="107"/>
      <c r="K43" s="178"/>
      <c r="L43" s="195"/>
      <c r="M43" s="195"/>
      <c r="N43" s="195"/>
      <c r="O43" s="195"/>
      <c r="P43" s="195"/>
      <c r="Q43" s="195"/>
    </row>
    <row r="44" spans="1:17" ht="15.75">
      <c r="A44" s="208"/>
      <c r="B44" s="196" t="s">
        <v>61</v>
      </c>
      <c r="C44" s="197"/>
      <c r="D44" s="197"/>
      <c r="E44" s="198"/>
      <c r="F44" s="107"/>
      <c r="G44" s="107"/>
      <c r="H44" s="107"/>
      <c r="I44" s="107"/>
      <c r="J44" s="107"/>
      <c r="K44" s="178"/>
      <c r="L44" s="195"/>
      <c r="M44" s="195"/>
      <c r="N44" s="195"/>
      <c r="O44" s="195"/>
      <c r="P44" s="195"/>
      <c r="Q44" s="195"/>
    </row>
    <row r="45" spans="1:17" ht="15.75">
      <c r="A45" s="208"/>
      <c r="B45" s="196" t="s">
        <v>62</v>
      </c>
      <c r="C45" s="197"/>
      <c r="D45" s="197"/>
      <c r="E45" s="198"/>
      <c r="F45" s="107"/>
      <c r="G45" s="107"/>
      <c r="H45" s="107"/>
      <c r="I45" s="107"/>
      <c r="J45" s="107"/>
      <c r="K45" s="178"/>
      <c r="L45" s="195"/>
      <c r="M45" s="195"/>
      <c r="N45" s="195"/>
      <c r="O45" s="195"/>
      <c r="P45" s="195"/>
      <c r="Q45" s="195"/>
    </row>
    <row r="46" spans="1:17" ht="15.75">
      <c r="A46" s="208"/>
      <c r="B46" s="196" t="s">
        <v>63</v>
      </c>
      <c r="C46" s="197"/>
      <c r="D46" s="197"/>
      <c r="E46" s="198"/>
      <c r="F46" s="107"/>
      <c r="G46" s="107"/>
      <c r="H46" s="107"/>
      <c r="I46" s="107"/>
      <c r="J46" s="107"/>
      <c r="K46" s="178"/>
      <c r="L46" s="195"/>
      <c r="M46" s="195"/>
      <c r="N46" s="195"/>
      <c r="O46" s="195"/>
      <c r="P46" s="195"/>
      <c r="Q46" s="195"/>
    </row>
    <row r="47" spans="1:17" ht="15.75">
      <c r="A47" s="208"/>
      <c r="B47" s="199" t="s">
        <v>58</v>
      </c>
      <c r="C47" s="200"/>
      <c r="D47" s="200"/>
      <c r="E47" s="201"/>
      <c r="F47" s="107"/>
      <c r="G47" s="107"/>
      <c r="H47" s="107"/>
      <c r="I47" s="107"/>
      <c r="J47" s="107"/>
      <c r="K47" s="178"/>
      <c r="L47" s="209"/>
      <c r="M47" s="209"/>
      <c r="N47" s="209"/>
      <c r="O47" s="209"/>
      <c r="P47" s="209"/>
      <c r="Q47" s="209"/>
    </row>
    <row r="48" spans="1:17" ht="15.75">
      <c r="A48" s="202" t="s">
        <v>64</v>
      </c>
      <c r="B48" s="205" t="s">
        <v>65</v>
      </c>
      <c r="C48" s="206"/>
      <c r="D48" s="206"/>
      <c r="E48" s="207"/>
      <c r="F48" s="103"/>
      <c r="G48" s="142"/>
      <c r="H48" s="104"/>
      <c r="I48" s="103"/>
      <c r="J48" s="142"/>
      <c r="K48" s="104"/>
      <c r="L48" s="186"/>
      <c r="M48" s="187"/>
      <c r="N48" s="187"/>
      <c r="O48" s="187"/>
      <c r="P48" s="187"/>
      <c r="Q48" s="188"/>
    </row>
    <row r="49" spans="1:17" ht="15.75">
      <c r="A49" s="203"/>
      <c r="B49" s="196" t="s">
        <v>66</v>
      </c>
      <c r="C49" s="197"/>
      <c r="D49" s="197"/>
      <c r="E49" s="198"/>
      <c r="F49" s="105"/>
      <c r="G49" s="143"/>
      <c r="H49" s="106"/>
      <c r="I49" s="105"/>
      <c r="J49" s="143"/>
      <c r="K49" s="106"/>
      <c r="L49" s="189"/>
      <c r="M49" s="190"/>
      <c r="N49" s="190"/>
      <c r="O49" s="190"/>
      <c r="P49" s="190"/>
      <c r="Q49" s="191"/>
    </row>
    <row r="50" spans="1:17" ht="15.75">
      <c r="A50" s="203"/>
      <c r="B50" s="196" t="s">
        <v>55</v>
      </c>
      <c r="C50" s="197"/>
      <c r="D50" s="197"/>
      <c r="E50" s="198"/>
      <c r="F50" s="105"/>
      <c r="G50" s="143"/>
      <c r="H50" s="106"/>
      <c r="I50" s="105"/>
      <c r="J50" s="143"/>
      <c r="K50" s="106"/>
      <c r="L50" s="189"/>
      <c r="M50" s="190"/>
      <c r="N50" s="190"/>
      <c r="O50" s="190"/>
      <c r="P50" s="190"/>
      <c r="Q50" s="191"/>
    </row>
    <row r="51" spans="1:17" ht="15.75">
      <c r="A51" s="203"/>
      <c r="B51" s="196" t="s">
        <v>67</v>
      </c>
      <c r="C51" s="197"/>
      <c r="D51" s="197"/>
      <c r="E51" s="198"/>
      <c r="F51" s="105"/>
      <c r="G51" s="143"/>
      <c r="H51" s="106"/>
      <c r="I51" s="105"/>
      <c r="J51" s="143"/>
      <c r="K51" s="106"/>
      <c r="L51" s="189"/>
      <c r="M51" s="190"/>
      <c r="N51" s="190"/>
      <c r="O51" s="190"/>
      <c r="P51" s="190"/>
      <c r="Q51" s="191"/>
    </row>
    <row r="52" spans="1:17" ht="15.75">
      <c r="A52" s="203"/>
      <c r="B52" s="196" t="s">
        <v>68</v>
      </c>
      <c r="C52" s="197"/>
      <c r="D52" s="197"/>
      <c r="E52" s="198"/>
      <c r="F52" s="105"/>
      <c r="G52" s="143"/>
      <c r="H52" s="106"/>
      <c r="I52" s="105"/>
      <c r="J52" s="143"/>
      <c r="K52" s="106"/>
      <c r="L52" s="189"/>
      <c r="M52" s="190"/>
      <c r="N52" s="190"/>
      <c r="O52" s="190"/>
      <c r="P52" s="190"/>
      <c r="Q52" s="191"/>
    </row>
    <row r="53" spans="1:17" ht="15.75">
      <c r="A53" s="203"/>
      <c r="B53" s="196" t="s">
        <v>69</v>
      </c>
      <c r="C53" s="197"/>
      <c r="D53" s="197"/>
      <c r="E53" s="198"/>
      <c r="F53" s="105"/>
      <c r="G53" s="143"/>
      <c r="H53" s="106"/>
      <c r="I53" s="105"/>
      <c r="J53" s="143"/>
      <c r="K53" s="106"/>
      <c r="L53" s="189"/>
      <c r="M53" s="190"/>
      <c r="N53" s="190"/>
      <c r="O53" s="190"/>
      <c r="P53" s="190"/>
      <c r="Q53" s="191"/>
    </row>
    <row r="54" spans="1:17" ht="15.75">
      <c r="A54" s="203"/>
      <c r="B54" s="196" t="s">
        <v>70</v>
      </c>
      <c r="C54" s="197"/>
      <c r="D54" s="197"/>
      <c r="E54" s="198"/>
      <c r="F54" s="105"/>
      <c r="G54" s="143"/>
      <c r="H54" s="106"/>
      <c r="I54" s="105"/>
      <c r="J54" s="143"/>
      <c r="K54" s="106"/>
      <c r="L54" s="189"/>
      <c r="M54" s="190"/>
      <c r="N54" s="190"/>
      <c r="O54" s="190"/>
      <c r="P54" s="190"/>
      <c r="Q54" s="191"/>
    </row>
    <row r="55" spans="1:17" ht="15.75">
      <c r="A55" s="204"/>
      <c r="B55" s="199" t="s">
        <v>58</v>
      </c>
      <c r="C55" s="200"/>
      <c r="D55" s="200"/>
      <c r="E55" s="201"/>
      <c r="F55" s="108"/>
      <c r="G55" s="144"/>
      <c r="H55" s="109"/>
      <c r="I55" s="108"/>
      <c r="J55" s="144"/>
      <c r="K55" s="109"/>
      <c r="L55" s="192"/>
      <c r="M55" s="193"/>
      <c r="N55" s="193"/>
      <c r="O55" s="193"/>
      <c r="P55" s="193"/>
      <c r="Q55" s="194"/>
    </row>
    <row r="56" spans="1:17" ht="15.75">
      <c r="A56" s="202" t="s">
        <v>71</v>
      </c>
      <c r="B56" s="205" t="s">
        <v>21</v>
      </c>
      <c r="C56" s="206"/>
      <c r="D56" s="206"/>
      <c r="E56" s="207"/>
      <c r="F56" s="103">
        <f>F43</f>
        <v>1646280</v>
      </c>
      <c r="G56" s="142"/>
      <c r="H56" s="104"/>
      <c r="I56" s="103">
        <f>I43</f>
        <v>411570</v>
      </c>
      <c r="J56" s="142"/>
      <c r="K56" s="104"/>
      <c r="L56" s="195"/>
      <c r="M56" s="195"/>
      <c r="N56" s="195"/>
      <c r="O56" s="195"/>
      <c r="P56" s="195"/>
      <c r="Q56" s="195"/>
    </row>
    <row r="57" spans="1:17" ht="15.75">
      <c r="A57" s="203"/>
      <c r="B57" s="196" t="s">
        <v>72</v>
      </c>
      <c r="C57" s="197"/>
      <c r="D57" s="197"/>
      <c r="E57" s="198"/>
      <c r="F57" s="105"/>
      <c r="G57" s="143"/>
      <c r="H57" s="106"/>
      <c r="I57" s="105"/>
      <c r="J57" s="143"/>
      <c r="K57" s="106"/>
      <c r="L57" s="195"/>
      <c r="M57" s="195"/>
      <c r="N57" s="195"/>
      <c r="O57" s="195"/>
      <c r="P57" s="195"/>
      <c r="Q57" s="195"/>
    </row>
    <row r="58" spans="1:17" ht="15.75">
      <c r="A58" s="203"/>
      <c r="B58" s="196" t="s">
        <v>73</v>
      </c>
      <c r="C58" s="197"/>
      <c r="D58" s="197"/>
      <c r="E58" s="198"/>
      <c r="F58" s="105"/>
      <c r="G58" s="143"/>
      <c r="H58" s="106"/>
      <c r="I58" s="105"/>
      <c r="J58" s="143"/>
      <c r="K58" s="106"/>
      <c r="L58" s="195"/>
      <c r="M58" s="195"/>
      <c r="N58" s="195"/>
      <c r="O58" s="195"/>
      <c r="P58" s="195"/>
      <c r="Q58" s="195"/>
    </row>
    <row r="59" spans="1:17" ht="15.75">
      <c r="A59" s="203"/>
      <c r="B59" s="196" t="s">
        <v>74</v>
      </c>
      <c r="C59" s="197"/>
      <c r="D59" s="197"/>
      <c r="E59" s="198"/>
      <c r="F59" s="105"/>
      <c r="G59" s="143"/>
      <c r="H59" s="106"/>
      <c r="I59" s="105"/>
      <c r="J59" s="143"/>
      <c r="K59" s="106"/>
      <c r="L59" s="195"/>
      <c r="M59" s="195"/>
      <c r="N59" s="195"/>
      <c r="O59" s="195"/>
      <c r="P59" s="195"/>
      <c r="Q59" s="195"/>
    </row>
    <row r="60" spans="1:17" ht="15.75">
      <c r="A60" s="203"/>
      <c r="B60" s="196" t="s">
        <v>62</v>
      </c>
      <c r="C60" s="197"/>
      <c r="D60" s="197"/>
      <c r="E60" s="198"/>
      <c r="F60" s="105"/>
      <c r="G60" s="143"/>
      <c r="H60" s="106"/>
      <c r="I60" s="105"/>
      <c r="J60" s="143"/>
      <c r="K60" s="106"/>
      <c r="L60" s="195"/>
      <c r="M60" s="195"/>
      <c r="N60" s="195"/>
      <c r="O60" s="195"/>
      <c r="P60" s="195"/>
      <c r="Q60" s="195"/>
    </row>
    <row r="61" spans="1:17" ht="15.75">
      <c r="A61" s="203"/>
      <c r="B61" s="196" t="s">
        <v>75</v>
      </c>
      <c r="C61" s="197"/>
      <c r="D61" s="197"/>
      <c r="E61" s="198"/>
      <c r="F61" s="105"/>
      <c r="G61" s="143"/>
      <c r="H61" s="106"/>
      <c r="I61" s="105"/>
      <c r="J61" s="143"/>
      <c r="K61" s="106"/>
      <c r="L61" s="195"/>
      <c r="M61" s="195"/>
      <c r="N61" s="195"/>
      <c r="O61" s="195"/>
      <c r="P61" s="195"/>
      <c r="Q61" s="195"/>
    </row>
    <row r="62" spans="1:17" ht="15.75">
      <c r="A62" s="203"/>
      <c r="B62" s="196" t="s">
        <v>76</v>
      </c>
      <c r="C62" s="197"/>
      <c r="D62" s="197"/>
      <c r="E62" s="198"/>
      <c r="F62" s="105"/>
      <c r="G62" s="143"/>
      <c r="H62" s="106"/>
      <c r="I62" s="105"/>
      <c r="J62" s="143"/>
      <c r="K62" s="106"/>
      <c r="L62" s="195"/>
      <c r="M62" s="195"/>
      <c r="N62" s="195"/>
      <c r="O62" s="195"/>
      <c r="P62" s="195"/>
      <c r="Q62" s="195"/>
    </row>
    <row r="63" spans="1:17" ht="15.75">
      <c r="A63" s="204"/>
      <c r="B63" s="199" t="s">
        <v>77</v>
      </c>
      <c r="C63" s="200"/>
      <c r="D63" s="200"/>
      <c r="E63" s="201"/>
      <c r="F63" s="108"/>
      <c r="G63" s="144"/>
      <c r="H63" s="109"/>
      <c r="I63" s="108"/>
      <c r="J63" s="144"/>
      <c r="K63" s="109"/>
      <c r="L63" s="195"/>
      <c r="M63" s="195"/>
      <c r="N63" s="195"/>
      <c r="O63" s="195"/>
      <c r="P63" s="195"/>
      <c r="Q63" s="195"/>
    </row>
    <row r="64" spans="1:17" ht="15.75">
      <c r="A64" s="56"/>
      <c r="B64" s="57"/>
      <c r="C64" s="57"/>
      <c r="D64" s="57"/>
      <c r="E64" s="57"/>
      <c r="F64" s="58"/>
      <c r="G64" s="58"/>
      <c r="H64" s="58"/>
      <c r="I64" s="58"/>
      <c r="J64" s="58"/>
      <c r="K64" s="58"/>
      <c r="L64" s="57"/>
      <c r="M64" s="57"/>
      <c r="N64" s="57"/>
      <c r="O64" s="57"/>
      <c r="P64" s="57"/>
      <c r="Q64" s="57"/>
    </row>
    <row r="65" spans="1:17" ht="15.75">
      <c r="A65" s="46"/>
      <c r="B65" s="34" t="s">
        <v>45</v>
      </c>
      <c r="C65" s="34"/>
      <c r="D65" s="34"/>
      <c r="E65" s="28" t="s">
        <v>78</v>
      </c>
      <c r="F65" s="34"/>
      <c r="G65" s="29"/>
      <c r="H65" s="34" t="s">
        <v>79</v>
      </c>
      <c r="I65" s="34"/>
      <c r="J65" s="34"/>
      <c r="K65" s="30" t="s">
        <v>80</v>
      </c>
      <c r="L65" s="42"/>
      <c r="M65" s="42"/>
      <c r="N65" s="59"/>
      <c r="O65" s="34"/>
      <c r="P65" s="34"/>
      <c r="Q65" s="29"/>
    </row>
    <row r="66" spans="1:17" ht="15.75">
      <c r="A66" s="48"/>
      <c r="B66" s="44" t="s">
        <v>49</v>
      </c>
      <c r="C66" s="44"/>
      <c r="D66" s="44"/>
      <c r="E66" s="32" t="s">
        <v>50</v>
      </c>
      <c r="F66" s="44"/>
      <c r="G66" s="33"/>
      <c r="H66" s="44" t="s">
        <v>81</v>
      </c>
      <c r="I66" s="44"/>
      <c r="J66" s="44"/>
      <c r="K66" s="32" t="s">
        <v>82</v>
      </c>
      <c r="L66" s="33"/>
      <c r="M66" s="44" t="s">
        <v>83</v>
      </c>
      <c r="N66" s="44"/>
      <c r="O66" s="32"/>
      <c r="P66" s="44"/>
      <c r="Q66" s="33"/>
    </row>
    <row r="67" spans="1:17" ht="15.75">
      <c r="A67" s="48"/>
      <c r="B67" s="44"/>
      <c r="C67" s="44"/>
      <c r="D67" s="44"/>
      <c r="E67" s="32"/>
      <c r="F67" s="44"/>
      <c r="G67" s="33"/>
      <c r="H67" s="44"/>
      <c r="I67" s="44"/>
      <c r="J67" s="44"/>
      <c r="K67" s="32" t="s">
        <v>84</v>
      </c>
      <c r="L67" s="33"/>
      <c r="M67" s="44" t="s">
        <v>85</v>
      </c>
      <c r="N67" s="44"/>
      <c r="O67" s="32"/>
      <c r="P67" s="44"/>
      <c r="Q67" s="33"/>
    </row>
    <row r="68" spans="1:17" ht="15.75">
      <c r="A68" s="49"/>
      <c r="B68" s="37"/>
      <c r="C68" s="37"/>
      <c r="D68" s="37"/>
      <c r="E68" s="35"/>
      <c r="F68" s="37">
        <v>46388295.329999998</v>
      </c>
      <c r="G68" s="36"/>
      <c r="H68" s="37"/>
      <c r="I68" s="37"/>
      <c r="J68" s="37"/>
      <c r="K68" s="35"/>
      <c r="L68" s="36"/>
      <c r="M68" s="37" t="s">
        <v>86</v>
      </c>
      <c r="N68" s="37"/>
      <c r="O68" s="35"/>
      <c r="P68" s="37"/>
      <c r="Q68" s="36"/>
    </row>
    <row r="69" spans="1:17" ht="15.75">
      <c r="A69" s="43">
        <v>1</v>
      </c>
      <c r="B69" s="122">
        <v>2</v>
      </c>
      <c r="C69" s="122"/>
      <c r="D69" s="122"/>
      <c r="E69" s="122">
        <v>3</v>
      </c>
      <c r="F69" s="122"/>
      <c r="G69" s="122"/>
      <c r="H69" s="122">
        <v>4</v>
      </c>
      <c r="I69" s="122"/>
      <c r="J69" s="122"/>
      <c r="K69" s="112" t="s">
        <v>87</v>
      </c>
      <c r="L69" s="112"/>
      <c r="M69" s="122" t="s">
        <v>88</v>
      </c>
      <c r="N69" s="122"/>
      <c r="O69" s="112"/>
      <c r="P69" s="112"/>
      <c r="Q69" s="112"/>
    </row>
    <row r="70" spans="1:17" ht="15.75">
      <c r="A70" s="183" t="s">
        <v>89</v>
      </c>
      <c r="B70" s="60" t="s">
        <v>90</v>
      </c>
      <c r="C70" s="61"/>
      <c r="D70" s="62"/>
      <c r="E70" s="248">
        <f>E83+E93+E100+E103+E106+E113+E114+E116+E121+E125+E132+E137+E148+E152+E156</f>
        <v>4572075</v>
      </c>
      <c r="F70" s="249"/>
      <c r="G70" s="250"/>
      <c r="H70" s="251">
        <f>H83+H93+H100+H103+H106+H113+H114+H116+H121+H125+H132+H137+H148+H152+H156</f>
        <v>1709455</v>
      </c>
      <c r="I70" s="251"/>
      <c r="J70" s="251"/>
      <c r="K70" s="252">
        <f>K83</f>
        <v>206206</v>
      </c>
      <c r="L70" s="253"/>
      <c r="M70" s="252">
        <f>M83+M93+M100+M103+M106+M113+M114+M116+M121+M125+M132+M137+M148+M152+M156</f>
        <v>1503249</v>
      </c>
      <c r="N70" s="253"/>
      <c r="O70" s="91"/>
      <c r="P70" s="92"/>
      <c r="Q70" s="93"/>
    </row>
    <row r="71" spans="1:17" ht="15.75">
      <c r="A71" s="184"/>
      <c r="B71" s="63" t="s">
        <v>91</v>
      </c>
      <c r="C71" s="64"/>
      <c r="D71" s="65"/>
      <c r="E71" s="254"/>
      <c r="F71" s="255"/>
      <c r="G71" s="256"/>
      <c r="H71" s="251"/>
      <c r="I71" s="251"/>
      <c r="J71" s="251"/>
      <c r="K71" s="257"/>
      <c r="L71" s="258"/>
      <c r="M71" s="257"/>
      <c r="N71" s="258"/>
      <c r="O71" s="94"/>
      <c r="P71" s="95"/>
      <c r="Q71" s="96"/>
    </row>
    <row r="72" spans="1:17" ht="15.75">
      <c r="A72" s="184"/>
      <c r="B72" s="66" t="s">
        <v>92</v>
      </c>
      <c r="C72" s="57"/>
      <c r="D72" s="67"/>
      <c r="E72" s="254"/>
      <c r="F72" s="255"/>
      <c r="G72" s="256"/>
      <c r="H72" s="251"/>
      <c r="I72" s="251"/>
      <c r="J72" s="251"/>
      <c r="K72" s="257"/>
      <c r="L72" s="258"/>
      <c r="M72" s="257"/>
      <c r="N72" s="258"/>
      <c r="O72" s="94"/>
      <c r="P72" s="95"/>
      <c r="Q72" s="96"/>
    </row>
    <row r="73" spans="1:17" ht="15.75">
      <c r="A73" s="184"/>
      <c r="B73" s="66" t="s">
        <v>93</v>
      </c>
      <c r="C73" s="57"/>
      <c r="D73" s="67"/>
      <c r="E73" s="254"/>
      <c r="F73" s="255"/>
      <c r="G73" s="256"/>
      <c r="H73" s="251"/>
      <c r="I73" s="251"/>
      <c r="J73" s="251"/>
      <c r="K73" s="257"/>
      <c r="L73" s="258"/>
      <c r="M73" s="257"/>
      <c r="N73" s="258"/>
      <c r="O73" s="94"/>
      <c r="P73" s="95"/>
      <c r="Q73" s="96"/>
    </row>
    <row r="74" spans="1:17" ht="15.75">
      <c r="A74" s="184"/>
      <c r="B74" s="66" t="s">
        <v>94</v>
      </c>
      <c r="C74" s="57"/>
      <c r="D74" s="67"/>
      <c r="E74" s="254"/>
      <c r="F74" s="255"/>
      <c r="G74" s="256"/>
      <c r="H74" s="251"/>
      <c r="I74" s="251"/>
      <c r="J74" s="251"/>
      <c r="K74" s="257"/>
      <c r="L74" s="258"/>
      <c r="M74" s="257"/>
      <c r="N74" s="258"/>
      <c r="O74" s="94"/>
      <c r="P74" s="95"/>
      <c r="Q74" s="96"/>
    </row>
    <row r="75" spans="1:17" ht="15.75">
      <c r="A75" s="184"/>
      <c r="B75" s="66" t="s">
        <v>95</v>
      </c>
      <c r="C75" s="57"/>
      <c r="D75" s="67"/>
      <c r="E75" s="254"/>
      <c r="F75" s="255"/>
      <c r="G75" s="256"/>
      <c r="H75" s="251"/>
      <c r="I75" s="251"/>
      <c r="J75" s="251"/>
      <c r="K75" s="257"/>
      <c r="L75" s="258"/>
      <c r="M75" s="257"/>
      <c r="N75" s="258"/>
      <c r="O75" s="94"/>
      <c r="P75" s="95"/>
      <c r="Q75" s="96"/>
    </row>
    <row r="76" spans="1:17" ht="15.75">
      <c r="A76" s="184"/>
      <c r="B76" s="66" t="s">
        <v>96</v>
      </c>
      <c r="C76" s="57"/>
      <c r="D76" s="67"/>
      <c r="E76" s="254"/>
      <c r="F76" s="255"/>
      <c r="G76" s="256"/>
      <c r="H76" s="251"/>
      <c r="I76" s="251"/>
      <c r="J76" s="251"/>
      <c r="K76" s="257"/>
      <c r="L76" s="258"/>
      <c r="M76" s="257"/>
      <c r="N76" s="258"/>
      <c r="O76" s="94"/>
      <c r="P76" s="95"/>
      <c r="Q76" s="96"/>
    </row>
    <row r="77" spans="1:17" ht="15.75">
      <c r="A77" s="184"/>
      <c r="B77" s="66" t="s">
        <v>97</v>
      </c>
      <c r="C77" s="57"/>
      <c r="D77" s="67"/>
      <c r="E77" s="254"/>
      <c r="F77" s="255"/>
      <c r="G77" s="256"/>
      <c r="H77" s="251"/>
      <c r="I77" s="251"/>
      <c r="J77" s="251"/>
      <c r="K77" s="257"/>
      <c r="L77" s="258"/>
      <c r="M77" s="257"/>
      <c r="N77" s="258"/>
      <c r="O77" s="94"/>
      <c r="P77" s="95"/>
      <c r="Q77" s="96"/>
    </row>
    <row r="78" spans="1:17" ht="15.75">
      <c r="A78" s="184"/>
      <c r="B78" s="66" t="s">
        <v>98</v>
      </c>
      <c r="C78" s="57"/>
      <c r="D78" s="67"/>
      <c r="E78" s="254"/>
      <c r="F78" s="255"/>
      <c r="G78" s="256"/>
      <c r="H78" s="251"/>
      <c r="I78" s="251"/>
      <c r="J78" s="251"/>
      <c r="K78" s="257"/>
      <c r="L78" s="258"/>
      <c r="M78" s="257"/>
      <c r="N78" s="258"/>
      <c r="O78" s="94"/>
      <c r="P78" s="95"/>
      <c r="Q78" s="96"/>
    </row>
    <row r="79" spans="1:17" ht="15.75">
      <c r="A79" s="184"/>
      <c r="B79" s="66" t="s">
        <v>99</v>
      </c>
      <c r="C79" s="57"/>
      <c r="D79" s="67"/>
      <c r="E79" s="254"/>
      <c r="F79" s="255"/>
      <c r="G79" s="256"/>
      <c r="H79" s="251"/>
      <c r="I79" s="251"/>
      <c r="J79" s="251"/>
      <c r="K79" s="257"/>
      <c r="L79" s="258"/>
      <c r="M79" s="257"/>
      <c r="N79" s="258"/>
      <c r="O79" s="94"/>
      <c r="P79" s="95"/>
      <c r="Q79" s="96"/>
    </row>
    <row r="80" spans="1:17" ht="15.75">
      <c r="A80" s="184"/>
      <c r="B80" s="66" t="s">
        <v>63</v>
      </c>
      <c r="C80" s="57"/>
      <c r="D80" s="67"/>
      <c r="E80" s="254"/>
      <c r="F80" s="255"/>
      <c r="G80" s="256"/>
      <c r="H80" s="251"/>
      <c r="I80" s="251"/>
      <c r="J80" s="251"/>
      <c r="K80" s="257"/>
      <c r="L80" s="258"/>
      <c r="M80" s="257"/>
      <c r="N80" s="258"/>
      <c r="O80" s="94"/>
      <c r="P80" s="95"/>
      <c r="Q80" s="96"/>
    </row>
    <row r="81" spans="1:17" ht="15.75">
      <c r="A81" s="184"/>
      <c r="B81" s="68" t="s">
        <v>100</v>
      </c>
      <c r="C81" s="69"/>
      <c r="D81" s="70"/>
      <c r="E81" s="259"/>
      <c r="F81" s="260"/>
      <c r="G81" s="261"/>
      <c r="H81" s="251"/>
      <c r="I81" s="251"/>
      <c r="J81" s="251"/>
      <c r="K81" s="262"/>
      <c r="L81" s="263"/>
      <c r="M81" s="262"/>
      <c r="N81" s="263"/>
      <c r="O81" s="97"/>
      <c r="P81" s="98"/>
      <c r="Q81" s="99"/>
    </row>
    <row r="82" spans="1:17" ht="15.75">
      <c r="A82" s="71"/>
      <c r="B82" s="60" t="s">
        <v>80</v>
      </c>
      <c r="C82" s="61"/>
      <c r="D82" s="62"/>
      <c r="E82" s="178"/>
      <c r="F82" s="179"/>
      <c r="G82" s="158"/>
      <c r="H82" s="180"/>
      <c r="I82" s="181"/>
      <c r="J82" s="182"/>
      <c r="K82" s="72"/>
      <c r="L82" s="73"/>
      <c r="M82" s="74"/>
      <c r="N82" s="75"/>
      <c r="O82" s="30"/>
      <c r="P82" s="42"/>
      <c r="Q82" s="59"/>
    </row>
    <row r="83" spans="1:17">
      <c r="A83" s="183" t="s">
        <v>101</v>
      </c>
      <c r="B83" s="186" t="s">
        <v>102</v>
      </c>
      <c r="C83" s="187"/>
      <c r="D83" s="188"/>
      <c r="E83" s="107">
        <f>109500+163438+219835+206206</f>
        <v>698979</v>
      </c>
      <c r="F83" s="107"/>
      <c r="G83" s="107"/>
      <c r="H83" s="107">
        <v>206206</v>
      </c>
      <c r="I83" s="107"/>
      <c r="J83" s="107"/>
      <c r="K83" s="103">
        <v>206206</v>
      </c>
      <c r="L83" s="104"/>
      <c r="M83" s="103"/>
      <c r="N83" s="104"/>
      <c r="O83" s="91"/>
      <c r="P83" s="92"/>
      <c r="Q83" s="93"/>
    </row>
    <row r="84" spans="1:17">
      <c r="A84" s="184"/>
      <c r="B84" s="189"/>
      <c r="C84" s="190"/>
      <c r="D84" s="191"/>
      <c r="E84" s="107"/>
      <c r="F84" s="107"/>
      <c r="G84" s="107"/>
      <c r="H84" s="107"/>
      <c r="I84" s="107"/>
      <c r="J84" s="107"/>
      <c r="K84" s="105"/>
      <c r="L84" s="106"/>
      <c r="M84" s="105"/>
      <c r="N84" s="106"/>
      <c r="O84" s="94"/>
      <c r="P84" s="95"/>
      <c r="Q84" s="96"/>
    </row>
    <row r="85" spans="1:17">
      <c r="A85" s="184"/>
      <c r="B85" s="189"/>
      <c r="C85" s="190"/>
      <c r="D85" s="191"/>
      <c r="E85" s="107"/>
      <c r="F85" s="107"/>
      <c r="G85" s="107"/>
      <c r="H85" s="107"/>
      <c r="I85" s="107"/>
      <c r="J85" s="107"/>
      <c r="K85" s="105"/>
      <c r="L85" s="106"/>
      <c r="M85" s="105"/>
      <c r="N85" s="106"/>
      <c r="O85" s="94"/>
      <c r="P85" s="95"/>
      <c r="Q85" s="96"/>
    </row>
    <row r="86" spans="1:17">
      <c r="A86" s="184"/>
      <c r="B86" s="189"/>
      <c r="C86" s="190"/>
      <c r="D86" s="191"/>
      <c r="E86" s="107"/>
      <c r="F86" s="107"/>
      <c r="G86" s="107"/>
      <c r="H86" s="107"/>
      <c r="I86" s="107"/>
      <c r="J86" s="107"/>
      <c r="K86" s="105"/>
      <c r="L86" s="106"/>
      <c r="M86" s="105"/>
      <c r="N86" s="106"/>
      <c r="O86" s="94"/>
      <c r="P86" s="95"/>
      <c r="Q86" s="96"/>
    </row>
    <row r="87" spans="1:17">
      <c r="A87" s="184"/>
      <c r="B87" s="189"/>
      <c r="C87" s="190"/>
      <c r="D87" s="191"/>
      <c r="E87" s="107"/>
      <c r="F87" s="107"/>
      <c r="G87" s="107"/>
      <c r="H87" s="107"/>
      <c r="I87" s="107"/>
      <c r="J87" s="107"/>
      <c r="K87" s="105"/>
      <c r="L87" s="106"/>
      <c r="M87" s="105"/>
      <c r="N87" s="106"/>
      <c r="O87" s="94"/>
      <c r="P87" s="95"/>
      <c r="Q87" s="96"/>
    </row>
    <row r="88" spans="1:17">
      <c r="A88" s="184"/>
      <c r="B88" s="189"/>
      <c r="C88" s="190"/>
      <c r="D88" s="191"/>
      <c r="E88" s="107"/>
      <c r="F88" s="107"/>
      <c r="G88" s="107"/>
      <c r="H88" s="107"/>
      <c r="I88" s="107"/>
      <c r="J88" s="107"/>
      <c r="K88" s="105"/>
      <c r="L88" s="106"/>
      <c r="M88" s="105"/>
      <c r="N88" s="106"/>
      <c r="O88" s="94"/>
      <c r="P88" s="95"/>
      <c r="Q88" s="96"/>
    </row>
    <row r="89" spans="1:17">
      <c r="A89" s="184"/>
      <c r="B89" s="189"/>
      <c r="C89" s="190"/>
      <c r="D89" s="191"/>
      <c r="E89" s="107"/>
      <c r="F89" s="107"/>
      <c r="G89" s="107"/>
      <c r="H89" s="107"/>
      <c r="I89" s="107"/>
      <c r="J89" s="107"/>
      <c r="K89" s="105"/>
      <c r="L89" s="106"/>
      <c r="M89" s="105"/>
      <c r="N89" s="106"/>
      <c r="O89" s="94"/>
      <c r="P89" s="95"/>
      <c r="Q89" s="96"/>
    </row>
    <row r="90" spans="1:17">
      <c r="A90" s="184"/>
      <c r="B90" s="189"/>
      <c r="C90" s="190"/>
      <c r="D90" s="191"/>
      <c r="E90" s="107"/>
      <c r="F90" s="107"/>
      <c r="G90" s="107"/>
      <c r="H90" s="107"/>
      <c r="I90" s="107"/>
      <c r="J90" s="107"/>
      <c r="K90" s="105"/>
      <c r="L90" s="106"/>
      <c r="M90" s="105"/>
      <c r="N90" s="106"/>
      <c r="O90" s="94"/>
      <c r="P90" s="95"/>
      <c r="Q90" s="96"/>
    </row>
    <row r="91" spans="1:17">
      <c r="A91" s="184"/>
      <c r="B91" s="189"/>
      <c r="C91" s="190"/>
      <c r="D91" s="191"/>
      <c r="E91" s="107"/>
      <c r="F91" s="107"/>
      <c r="G91" s="107"/>
      <c r="H91" s="107"/>
      <c r="I91" s="107"/>
      <c r="J91" s="107"/>
      <c r="K91" s="105"/>
      <c r="L91" s="106"/>
      <c r="M91" s="105"/>
      <c r="N91" s="106"/>
      <c r="O91" s="94"/>
      <c r="P91" s="95"/>
      <c r="Q91" s="96"/>
    </row>
    <row r="92" spans="1:17">
      <c r="A92" s="185"/>
      <c r="B92" s="192"/>
      <c r="C92" s="193"/>
      <c r="D92" s="194"/>
      <c r="E92" s="107"/>
      <c r="F92" s="107"/>
      <c r="G92" s="107"/>
      <c r="H92" s="107"/>
      <c r="I92" s="107"/>
      <c r="J92" s="107"/>
      <c r="K92" s="108"/>
      <c r="L92" s="109"/>
      <c r="M92" s="108"/>
      <c r="N92" s="109"/>
      <c r="O92" s="97"/>
      <c r="P92" s="98"/>
      <c r="Q92" s="99"/>
    </row>
    <row r="93" spans="1:17" ht="15.75">
      <c r="A93" s="76" t="s">
        <v>103</v>
      </c>
      <c r="B93" s="124" t="s">
        <v>137</v>
      </c>
      <c r="C93" s="125"/>
      <c r="D93" s="126"/>
      <c r="E93" s="145">
        <f>129334+274874+192582+350379</f>
        <v>947169</v>
      </c>
      <c r="F93" s="146"/>
      <c r="G93" s="147"/>
      <c r="H93" s="145">
        <v>350379</v>
      </c>
      <c r="I93" s="146"/>
      <c r="J93" s="147"/>
      <c r="K93" s="103"/>
      <c r="L93" s="104"/>
      <c r="M93" s="103">
        <f>H93</f>
        <v>350379</v>
      </c>
      <c r="N93" s="104"/>
      <c r="O93" s="169"/>
      <c r="P93" s="170"/>
      <c r="Q93" s="171"/>
    </row>
    <row r="94" spans="1:17" ht="15.75">
      <c r="A94" s="48"/>
      <c r="B94" s="127"/>
      <c r="C94" s="128"/>
      <c r="D94" s="129"/>
      <c r="E94" s="148"/>
      <c r="F94" s="168"/>
      <c r="G94" s="150"/>
      <c r="H94" s="148"/>
      <c r="I94" s="168"/>
      <c r="J94" s="150"/>
      <c r="K94" s="105"/>
      <c r="L94" s="106"/>
      <c r="M94" s="105"/>
      <c r="N94" s="106"/>
      <c r="O94" s="172"/>
      <c r="P94" s="173"/>
      <c r="Q94" s="174"/>
    </row>
    <row r="95" spans="1:17" ht="15.75">
      <c r="A95" s="48"/>
      <c r="B95" s="127"/>
      <c r="C95" s="128"/>
      <c r="D95" s="129"/>
      <c r="E95" s="148"/>
      <c r="F95" s="168"/>
      <c r="G95" s="150"/>
      <c r="H95" s="148"/>
      <c r="I95" s="168"/>
      <c r="J95" s="150"/>
      <c r="K95" s="105"/>
      <c r="L95" s="106"/>
      <c r="M95" s="105"/>
      <c r="N95" s="106"/>
      <c r="O95" s="172"/>
      <c r="P95" s="173"/>
      <c r="Q95" s="174"/>
    </row>
    <row r="96" spans="1:17" ht="15.75">
      <c r="A96" s="48"/>
      <c r="B96" s="127"/>
      <c r="C96" s="128"/>
      <c r="D96" s="129"/>
      <c r="E96" s="148"/>
      <c r="F96" s="168"/>
      <c r="G96" s="150"/>
      <c r="H96" s="148"/>
      <c r="I96" s="168"/>
      <c r="J96" s="150"/>
      <c r="K96" s="105"/>
      <c r="L96" s="106"/>
      <c r="M96" s="105"/>
      <c r="N96" s="106"/>
      <c r="O96" s="172"/>
      <c r="P96" s="173"/>
      <c r="Q96" s="174"/>
    </row>
    <row r="97" spans="1:17" ht="15.75">
      <c r="A97" s="48"/>
      <c r="B97" s="127"/>
      <c r="C97" s="128"/>
      <c r="D97" s="129"/>
      <c r="E97" s="148"/>
      <c r="F97" s="168"/>
      <c r="G97" s="150"/>
      <c r="H97" s="148"/>
      <c r="I97" s="168"/>
      <c r="J97" s="150"/>
      <c r="K97" s="105"/>
      <c r="L97" s="106"/>
      <c r="M97" s="105"/>
      <c r="N97" s="106"/>
      <c r="O97" s="172"/>
      <c r="P97" s="173"/>
      <c r="Q97" s="174"/>
    </row>
    <row r="98" spans="1:17" ht="15.75">
      <c r="A98" s="48"/>
      <c r="B98" s="127"/>
      <c r="C98" s="128"/>
      <c r="D98" s="129"/>
      <c r="E98" s="148"/>
      <c r="F98" s="168"/>
      <c r="G98" s="150"/>
      <c r="H98" s="148"/>
      <c r="I98" s="168"/>
      <c r="J98" s="150"/>
      <c r="K98" s="105"/>
      <c r="L98" s="106"/>
      <c r="M98" s="105"/>
      <c r="N98" s="106"/>
      <c r="O98" s="172"/>
      <c r="P98" s="173"/>
      <c r="Q98" s="174"/>
    </row>
    <row r="99" spans="1:17" ht="15.75">
      <c r="A99" s="49"/>
      <c r="B99" s="130"/>
      <c r="C99" s="131"/>
      <c r="D99" s="132"/>
      <c r="E99" s="151"/>
      <c r="F99" s="152"/>
      <c r="G99" s="153"/>
      <c r="H99" s="151"/>
      <c r="I99" s="152"/>
      <c r="J99" s="153"/>
      <c r="K99" s="108"/>
      <c r="L99" s="109"/>
      <c r="M99" s="108"/>
      <c r="N99" s="109"/>
      <c r="O99" s="175"/>
      <c r="P99" s="176"/>
      <c r="Q99" s="177"/>
    </row>
    <row r="100" spans="1:17">
      <c r="A100" s="110" t="s">
        <v>104</v>
      </c>
      <c r="B100" s="124" t="s">
        <v>136</v>
      </c>
      <c r="C100" s="125"/>
      <c r="D100" s="126"/>
      <c r="E100" s="107">
        <f>20404+7348+22045+29393</f>
        <v>79190</v>
      </c>
      <c r="F100" s="107"/>
      <c r="G100" s="107"/>
      <c r="H100" s="107">
        <v>29393</v>
      </c>
      <c r="I100" s="107"/>
      <c r="J100" s="107"/>
      <c r="K100" s="107"/>
      <c r="L100" s="107"/>
      <c r="M100" s="107">
        <f>H100</f>
        <v>29393</v>
      </c>
      <c r="N100" s="107"/>
      <c r="O100" s="122"/>
      <c r="P100" s="122"/>
      <c r="Q100" s="122"/>
    </row>
    <row r="101" spans="1:17">
      <c r="A101" s="111"/>
      <c r="B101" s="127"/>
      <c r="C101" s="128"/>
      <c r="D101" s="129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22"/>
      <c r="P101" s="122"/>
      <c r="Q101" s="122"/>
    </row>
    <row r="102" spans="1:17">
      <c r="A102" s="112"/>
      <c r="B102" s="130"/>
      <c r="C102" s="131"/>
      <c r="D102" s="132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22"/>
      <c r="P102" s="122"/>
      <c r="Q102" s="122"/>
    </row>
    <row r="103" spans="1:17">
      <c r="A103" s="110" t="s">
        <v>105</v>
      </c>
      <c r="B103" s="113" t="s">
        <v>135</v>
      </c>
      <c r="C103" s="114"/>
      <c r="D103" s="115"/>
      <c r="E103" s="107">
        <f>4321+8642+12963+17282</f>
        <v>43208</v>
      </c>
      <c r="F103" s="107"/>
      <c r="G103" s="107"/>
      <c r="H103" s="107">
        <v>17282</v>
      </c>
      <c r="I103" s="107"/>
      <c r="J103" s="107"/>
      <c r="K103" s="107"/>
      <c r="L103" s="107"/>
      <c r="M103" s="107">
        <f>H103</f>
        <v>17282</v>
      </c>
      <c r="N103" s="107"/>
      <c r="O103" s="122"/>
      <c r="P103" s="122"/>
      <c r="Q103" s="122"/>
    </row>
    <row r="104" spans="1:17">
      <c r="A104" s="111"/>
      <c r="B104" s="116"/>
      <c r="C104" s="117"/>
      <c r="D104" s="118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22"/>
      <c r="P104" s="122"/>
      <c r="Q104" s="122"/>
    </row>
    <row r="105" spans="1:17" ht="51.75" customHeight="1">
      <c r="A105" s="112"/>
      <c r="B105" s="119"/>
      <c r="C105" s="120"/>
      <c r="D105" s="121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22"/>
      <c r="P105" s="122"/>
      <c r="Q105" s="122"/>
    </row>
    <row r="106" spans="1:17">
      <c r="A106" s="165" t="s">
        <v>106</v>
      </c>
      <c r="B106" s="124" t="s">
        <v>134</v>
      </c>
      <c r="C106" s="125"/>
      <c r="D106" s="126"/>
      <c r="E106" s="107">
        <f>47069+134924+87151+235029</f>
        <v>504173</v>
      </c>
      <c r="F106" s="107"/>
      <c r="G106" s="107"/>
      <c r="H106" s="107">
        <v>235029</v>
      </c>
      <c r="I106" s="107"/>
      <c r="J106" s="107"/>
      <c r="K106" s="107"/>
      <c r="L106" s="107"/>
      <c r="M106" s="107">
        <f>H106</f>
        <v>235029</v>
      </c>
      <c r="N106" s="107"/>
      <c r="O106" s="122"/>
      <c r="P106" s="122"/>
      <c r="Q106" s="122"/>
    </row>
    <row r="107" spans="1:17">
      <c r="A107" s="166"/>
      <c r="B107" s="127"/>
      <c r="C107" s="128"/>
      <c r="D107" s="129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22"/>
      <c r="P107" s="122"/>
      <c r="Q107" s="122"/>
    </row>
    <row r="108" spans="1:17">
      <c r="A108" s="166"/>
      <c r="B108" s="127"/>
      <c r="C108" s="128"/>
      <c r="D108" s="129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22"/>
      <c r="P108" s="122"/>
      <c r="Q108" s="122"/>
    </row>
    <row r="109" spans="1:17">
      <c r="A109" s="166"/>
      <c r="B109" s="127"/>
      <c r="C109" s="128"/>
      <c r="D109" s="129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22"/>
      <c r="P109" s="122"/>
      <c r="Q109" s="122"/>
    </row>
    <row r="110" spans="1:17">
      <c r="A110" s="166"/>
      <c r="B110" s="127"/>
      <c r="C110" s="128"/>
      <c r="D110" s="129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22"/>
      <c r="P110" s="122"/>
      <c r="Q110" s="122"/>
    </row>
    <row r="111" spans="1:17">
      <c r="A111" s="166"/>
      <c r="B111" s="127"/>
      <c r="C111" s="128"/>
      <c r="D111" s="129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22"/>
      <c r="P111" s="122"/>
      <c r="Q111" s="122"/>
    </row>
    <row r="112" spans="1:17" ht="48" customHeight="1">
      <c r="A112" s="167"/>
      <c r="B112" s="130"/>
      <c r="C112" s="131"/>
      <c r="D112" s="132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2"/>
      <c r="P112" s="122"/>
      <c r="Q112" s="122"/>
    </row>
    <row r="113" spans="1:17" ht="15.75">
      <c r="A113" s="55" t="s">
        <v>107</v>
      </c>
      <c r="B113" s="159" t="s">
        <v>108</v>
      </c>
      <c r="C113" s="160"/>
      <c r="D113" s="161"/>
      <c r="E113" s="103">
        <f>64603+74373+66551+121736</f>
        <v>327263</v>
      </c>
      <c r="F113" s="142"/>
      <c r="G113" s="142"/>
      <c r="H113" s="103">
        <v>121736</v>
      </c>
      <c r="I113" s="142"/>
      <c r="J113" s="142"/>
      <c r="K113" s="107"/>
      <c r="L113" s="107"/>
      <c r="M113" s="107">
        <f>H113</f>
        <v>121736</v>
      </c>
      <c r="N113" s="107"/>
      <c r="O113" s="162"/>
      <c r="P113" s="163"/>
      <c r="Q113" s="164"/>
    </row>
    <row r="114" spans="1:17">
      <c r="A114" s="100" t="s">
        <v>109</v>
      </c>
      <c r="B114" s="113" t="s">
        <v>110</v>
      </c>
      <c r="C114" s="114"/>
      <c r="D114" s="115"/>
      <c r="E114" s="103">
        <f>246027+164018+180917+410044</f>
        <v>1001006</v>
      </c>
      <c r="F114" s="142"/>
      <c r="G114" s="104"/>
      <c r="H114" s="145">
        <v>410044</v>
      </c>
      <c r="I114" s="146"/>
      <c r="J114" s="147"/>
      <c r="K114" s="158"/>
      <c r="L114" s="107"/>
      <c r="M114" s="107">
        <f>H114</f>
        <v>410044</v>
      </c>
      <c r="N114" s="107"/>
      <c r="O114" s="122"/>
      <c r="P114" s="122"/>
      <c r="Q114" s="122"/>
    </row>
    <row r="115" spans="1:17">
      <c r="A115" s="102"/>
      <c r="B115" s="119"/>
      <c r="C115" s="120"/>
      <c r="D115" s="121"/>
      <c r="E115" s="108"/>
      <c r="F115" s="144"/>
      <c r="G115" s="109"/>
      <c r="H115" s="151"/>
      <c r="I115" s="152"/>
      <c r="J115" s="153"/>
      <c r="K115" s="158"/>
      <c r="L115" s="107"/>
      <c r="M115" s="107"/>
      <c r="N115" s="107"/>
      <c r="O115" s="122"/>
      <c r="P115" s="122"/>
      <c r="Q115" s="122"/>
    </row>
    <row r="116" spans="1:17">
      <c r="A116" s="154" t="s">
        <v>111</v>
      </c>
      <c r="B116" s="113" t="s">
        <v>112</v>
      </c>
      <c r="C116" s="114"/>
      <c r="D116" s="115"/>
      <c r="E116" s="103">
        <f>27200+57812+35347+108060</f>
        <v>228419</v>
      </c>
      <c r="F116" s="142"/>
      <c r="G116" s="104"/>
      <c r="H116" s="103">
        <v>108060</v>
      </c>
      <c r="I116" s="142"/>
      <c r="J116" s="104"/>
      <c r="K116" s="103"/>
      <c r="L116" s="104"/>
      <c r="M116" s="103">
        <f>H116</f>
        <v>108060</v>
      </c>
      <c r="N116" s="104"/>
      <c r="O116" s="91"/>
      <c r="P116" s="92"/>
      <c r="Q116" s="93"/>
    </row>
    <row r="117" spans="1:17">
      <c r="A117" s="155"/>
      <c r="B117" s="116"/>
      <c r="C117" s="117"/>
      <c r="D117" s="118"/>
      <c r="E117" s="105"/>
      <c r="F117" s="143"/>
      <c r="G117" s="106"/>
      <c r="H117" s="105"/>
      <c r="I117" s="143"/>
      <c r="J117" s="106"/>
      <c r="K117" s="105"/>
      <c r="L117" s="106"/>
      <c r="M117" s="105"/>
      <c r="N117" s="106"/>
      <c r="O117" s="94"/>
      <c r="P117" s="95"/>
      <c r="Q117" s="96"/>
    </row>
    <row r="118" spans="1:17">
      <c r="A118" s="155"/>
      <c r="B118" s="116"/>
      <c r="C118" s="117"/>
      <c r="D118" s="118"/>
      <c r="E118" s="105"/>
      <c r="F118" s="143"/>
      <c r="G118" s="106"/>
      <c r="H118" s="105"/>
      <c r="I118" s="143"/>
      <c r="J118" s="106"/>
      <c r="K118" s="105"/>
      <c r="L118" s="106"/>
      <c r="M118" s="105"/>
      <c r="N118" s="106"/>
      <c r="O118" s="94"/>
      <c r="P118" s="95"/>
      <c r="Q118" s="96"/>
    </row>
    <row r="119" spans="1:17">
      <c r="A119" s="155"/>
      <c r="B119" s="116"/>
      <c r="C119" s="117"/>
      <c r="D119" s="118"/>
      <c r="E119" s="105"/>
      <c r="F119" s="143"/>
      <c r="G119" s="106"/>
      <c r="H119" s="105"/>
      <c r="I119" s="143"/>
      <c r="J119" s="106"/>
      <c r="K119" s="105"/>
      <c r="L119" s="106"/>
      <c r="M119" s="105"/>
      <c r="N119" s="106"/>
      <c r="O119" s="94"/>
      <c r="P119" s="95"/>
      <c r="Q119" s="96"/>
    </row>
    <row r="120" spans="1:17">
      <c r="A120" s="156"/>
      <c r="B120" s="119"/>
      <c r="C120" s="120"/>
      <c r="D120" s="121"/>
      <c r="E120" s="108"/>
      <c r="F120" s="144"/>
      <c r="G120" s="109"/>
      <c r="H120" s="108"/>
      <c r="I120" s="144"/>
      <c r="J120" s="109"/>
      <c r="K120" s="108"/>
      <c r="L120" s="109"/>
      <c r="M120" s="108"/>
      <c r="N120" s="109"/>
      <c r="O120" s="97"/>
      <c r="P120" s="98"/>
      <c r="Q120" s="99"/>
    </row>
    <row r="121" spans="1:17">
      <c r="A121" s="154" t="s">
        <v>113</v>
      </c>
      <c r="B121" s="113" t="s">
        <v>138</v>
      </c>
      <c r="C121" s="114"/>
      <c r="D121" s="115"/>
      <c r="E121" s="123">
        <f>5536+4391+4754+8695</f>
        <v>23376</v>
      </c>
      <c r="F121" s="123"/>
      <c r="G121" s="123"/>
      <c r="H121" s="107">
        <v>8695</v>
      </c>
      <c r="I121" s="107"/>
      <c r="J121" s="107"/>
      <c r="K121" s="157"/>
      <c r="L121" s="157"/>
      <c r="M121" s="157">
        <f>H121</f>
        <v>8695</v>
      </c>
      <c r="N121" s="157"/>
      <c r="O121" s="122"/>
      <c r="P121" s="122"/>
      <c r="Q121" s="122"/>
    </row>
    <row r="122" spans="1:17">
      <c r="A122" s="155"/>
      <c r="B122" s="116"/>
      <c r="C122" s="117"/>
      <c r="D122" s="118"/>
      <c r="E122" s="123"/>
      <c r="F122" s="123"/>
      <c r="G122" s="123"/>
      <c r="H122" s="107"/>
      <c r="I122" s="107"/>
      <c r="J122" s="107"/>
      <c r="K122" s="157"/>
      <c r="L122" s="157"/>
      <c r="M122" s="157"/>
      <c r="N122" s="157"/>
      <c r="O122" s="122"/>
      <c r="P122" s="122"/>
      <c r="Q122" s="122"/>
    </row>
    <row r="123" spans="1:17">
      <c r="A123" s="155"/>
      <c r="B123" s="116"/>
      <c r="C123" s="117"/>
      <c r="D123" s="118"/>
      <c r="E123" s="123"/>
      <c r="F123" s="123"/>
      <c r="G123" s="123"/>
      <c r="H123" s="107"/>
      <c r="I123" s="107"/>
      <c r="J123" s="107"/>
      <c r="K123" s="157"/>
      <c r="L123" s="157"/>
      <c r="M123" s="157"/>
      <c r="N123" s="157"/>
      <c r="O123" s="122"/>
      <c r="P123" s="122"/>
      <c r="Q123" s="122"/>
    </row>
    <row r="124" spans="1:17" ht="109.5" customHeight="1">
      <c r="A124" s="156"/>
      <c r="B124" s="119"/>
      <c r="C124" s="120"/>
      <c r="D124" s="121"/>
      <c r="E124" s="123"/>
      <c r="F124" s="123"/>
      <c r="G124" s="123"/>
      <c r="H124" s="107"/>
      <c r="I124" s="107"/>
      <c r="J124" s="107"/>
      <c r="K124" s="157"/>
      <c r="L124" s="157"/>
      <c r="M124" s="157"/>
      <c r="N124" s="157"/>
      <c r="O124" s="122"/>
      <c r="P124" s="122"/>
      <c r="Q124" s="122"/>
    </row>
    <row r="125" spans="1:17">
      <c r="A125" s="110" t="s">
        <v>114</v>
      </c>
      <c r="B125" s="113" t="s">
        <v>115</v>
      </c>
      <c r="C125" s="114"/>
      <c r="D125" s="115"/>
      <c r="E125" s="145"/>
      <c r="F125" s="146"/>
      <c r="G125" s="147"/>
      <c r="H125" s="107"/>
      <c r="I125" s="107"/>
      <c r="J125" s="107"/>
      <c r="K125" s="107"/>
      <c r="L125" s="107"/>
      <c r="M125" s="107"/>
      <c r="N125" s="107"/>
      <c r="O125" s="122"/>
      <c r="P125" s="122"/>
      <c r="Q125" s="122"/>
    </row>
    <row r="126" spans="1:17">
      <c r="A126" s="111"/>
      <c r="B126" s="116"/>
      <c r="C126" s="117"/>
      <c r="D126" s="118"/>
      <c r="E126" s="148"/>
      <c r="F126" s="149"/>
      <c r="G126" s="150"/>
      <c r="H126" s="107"/>
      <c r="I126" s="107"/>
      <c r="J126" s="107"/>
      <c r="K126" s="107"/>
      <c r="L126" s="107"/>
      <c r="M126" s="107"/>
      <c r="N126" s="107"/>
      <c r="O126" s="122"/>
      <c r="P126" s="122"/>
      <c r="Q126" s="122"/>
    </row>
    <row r="127" spans="1:17">
      <c r="A127" s="111"/>
      <c r="B127" s="116"/>
      <c r="C127" s="117"/>
      <c r="D127" s="118"/>
      <c r="E127" s="148"/>
      <c r="F127" s="149"/>
      <c r="G127" s="150"/>
      <c r="H127" s="107"/>
      <c r="I127" s="107"/>
      <c r="J127" s="107"/>
      <c r="K127" s="107"/>
      <c r="L127" s="107"/>
      <c r="M127" s="107"/>
      <c r="N127" s="107"/>
      <c r="O127" s="122"/>
      <c r="P127" s="122"/>
      <c r="Q127" s="122"/>
    </row>
    <row r="128" spans="1:17">
      <c r="A128" s="111"/>
      <c r="B128" s="116"/>
      <c r="C128" s="117"/>
      <c r="D128" s="118"/>
      <c r="E128" s="148"/>
      <c r="F128" s="149"/>
      <c r="G128" s="150"/>
      <c r="H128" s="107"/>
      <c r="I128" s="107"/>
      <c r="J128" s="107"/>
      <c r="K128" s="107"/>
      <c r="L128" s="107"/>
      <c r="M128" s="107"/>
      <c r="N128" s="107"/>
      <c r="O128" s="122"/>
      <c r="P128" s="122"/>
      <c r="Q128" s="122"/>
    </row>
    <row r="129" spans="1:17">
      <c r="A129" s="111"/>
      <c r="B129" s="116"/>
      <c r="C129" s="117"/>
      <c r="D129" s="118"/>
      <c r="E129" s="148"/>
      <c r="F129" s="149"/>
      <c r="G129" s="150"/>
      <c r="H129" s="107"/>
      <c r="I129" s="107"/>
      <c r="J129" s="107"/>
      <c r="K129" s="107"/>
      <c r="L129" s="107"/>
      <c r="M129" s="107"/>
      <c r="N129" s="107"/>
      <c r="O129" s="122"/>
      <c r="P129" s="122"/>
      <c r="Q129" s="122"/>
    </row>
    <row r="130" spans="1:17">
      <c r="A130" s="111"/>
      <c r="B130" s="116"/>
      <c r="C130" s="117"/>
      <c r="D130" s="118"/>
      <c r="E130" s="148"/>
      <c r="F130" s="149"/>
      <c r="G130" s="150"/>
      <c r="H130" s="107"/>
      <c r="I130" s="107"/>
      <c r="J130" s="107"/>
      <c r="K130" s="107"/>
      <c r="L130" s="107"/>
      <c r="M130" s="107"/>
      <c r="N130" s="107"/>
      <c r="O130" s="122"/>
      <c r="P130" s="122"/>
      <c r="Q130" s="122"/>
    </row>
    <row r="131" spans="1:17">
      <c r="A131" s="112"/>
      <c r="B131" s="119"/>
      <c r="C131" s="120"/>
      <c r="D131" s="121"/>
      <c r="E131" s="151"/>
      <c r="F131" s="152"/>
      <c r="G131" s="153"/>
      <c r="H131" s="107"/>
      <c r="I131" s="107"/>
      <c r="J131" s="107"/>
      <c r="K131" s="107"/>
      <c r="L131" s="107"/>
      <c r="M131" s="107"/>
      <c r="N131" s="107"/>
      <c r="O131" s="122"/>
      <c r="P131" s="122"/>
      <c r="Q131" s="122"/>
    </row>
    <row r="132" spans="1:17">
      <c r="A132" s="110" t="s">
        <v>116</v>
      </c>
      <c r="B132" s="113" t="s">
        <v>117</v>
      </c>
      <c r="C132" s="114"/>
      <c r="D132" s="115"/>
      <c r="E132" s="103">
        <f>14217+29467+20919+38265</f>
        <v>102868</v>
      </c>
      <c r="F132" s="142"/>
      <c r="G132" s="142"/>
      <c r="H132" s="107">
        <v>38265</v>
      </c>
      <c r="I132" s="107"/>
      <c r="J132" s="107"/>
      <c r="K132" s="107"/>
      <c r="L132" s="107"/>
      <c r="M132" s="107">
        <f>H132</f>
        <v>38265</v>
      </c>
      <c r="N132" s="107"/>
      <c r="O132" s="91"/>
      <c r="P132" s="92"/>
      <c r="Q132" s="93"/>
    </row>
    <row r="133" spans="1:17">
      <c r="A133" s="111"/>
      <c r="B133" s="116"/>
      <c r="C133" s="117"/>
      <c r="D133" s="118"/>
      <c r="E133" s="105"/>
      <c r="F133" s="143"/>
      <c r="G133" s="143"/>
      <c r="H133" s="107"/>
      <c r="I133" s="107"/>
      <c r="J133" s="107"/>
      <c r="K133" s="107"/>
      <c r="L133" s="107"/>
      <c r="M133" s="107"/>
      <c r="N133" s="107"/>
      <c r="O133" s="94"/>
      <c r="P133" s="95"/>
      <c r="Q133" s="96"/>
    </row>
    <row r="134" spans="1:17">
      <c r="A134" s="111"/>
      <c r="B134" s="116"/>
      <c r="C134" s="117"/>
      <c r="D134" s="118"/>
      <c r="E134" s="105"/>
      <c r="F134" s="143"/>
      <c r="G134" s="143"/>
      <c r="H134" s="107"/>
      <c r="I134" s="107"/>
      <c r="J134" s="107"/>
      <c r="K134" s="107"/>
      <c r="L134" s="107"/>
      <c r="M134" s="107"/>
      <c r="N134" s="107"/>
      <c r="O134" s="94"/>
      <c r="P134" s="95"/>
      <c r="Q134" s="96"/>
    </row>
    <row r="135" spans="1:17">
      <c r="A135" s="111"/>
      <c r="B135" s="116"/>
      <c r="C135" s="117"/>
      <c r="D135" s="118"/>
      <c r="E135" s="105"/>
      <c r="F135" s="143"/>
      <c r="G135" s="143"/>
      <c r="H135" s="107"/>
      <c r="I135" s="107"/>
      <c r="J135" s="107"/>
      <c r="K135" s="107"/>
      <c r="L135" s="107"/>
      <c r="M135" s="107"/>
      <c r="N135" s="107"/>
      <c r="O135" s="94"/>
      <c r="P135" s="95"/>
      <c r="Q135" s="96"/>
    </row>
    <row r="136" spans="1:17">
      <c r="A136" s="112"/>
      <c r="B136" s="119"/>
      <c r="C136" s="120"/>
      <c r="D136" s="121"/>
      <c r="E136" s="108"/>
      <c r="F136" s="144"/>
      <c r="G136" s="144"/>
      <c r="H136" s="107"/>
      <c r="I136" s="107"/>
      <c r="J136" s="107"/>
      <c r="K136" s="107"/>
      <c r="L136" s="107"/>
      <c r="M136" s="107"/>
      <c r="N136" s="107"/>
      <c r="O136" s="97"/>
      <c r="P136" s="98"/>
      <c r="Q136" s="99"/>
    </row>
    <row r="137" spans="1:17">
      <c r="A137" s="100" t="s">
        <v>118</v>
      </c>
      <c r="B137" s="113" t="s">
        <v>139</v>
      </c>
      <c r="C137" s="114"/>
      <c r="D137" s="115"/>
      <c r="E137" s="133">
        <f>77196+105087+97582+105214</f>
        <v>385079</v>
      </c>
      <c r="F137" s="134"/>
      <c r="G137" s="135"/>
      <c r="H137" s="123">
        <v>105214</v>
      </c>
      <c r="I137" s="123"/>
      <c r="J137" s="123"/>
      <c r="K137" s="123"/>
      <c r="L137" s="123"/>
      <c r="M137" s="123">
        <f>H137</f>
        <v>105214</v>
      </c>
      <c r="N137" s="123"/>
      <c r="O137" s="122"/>
      <c r="P137" s="122"/>
      <c r="Q137" s="122"/>
    </row>
    <row r="138" spans="1:17">
      <c r="A138" s="101"/>
      <c r="B138" s="116"/>
      <c r="C138" s="117"/>
      <c r="D138" s="118"/>
      <c r="E138" s="136"/>
      <c r="F138" s="137"/>
      <c r="G138" s="138"/>
      <c r="H138" s="123"/>
      <c r="I138" s="123"/>
      <c r="J138" s="123"/>
      <c r="K138" s="123"/>
      <c r="L138" s="123"/>
      <c r="M138" s="123"/>
      <c r="N138" s="123"/>
      <c r="O138" s="122"/>
      <c r="P138" s="122"/>
      <c r="Q138" s="122"/>
    </row>
    <row r="139" spans="1:17">
      <c r="A139" s="101"/>
      <c r="B139" s="116"/>
      <c r="C139" s="117"/>
      <c r="D139" s="118"/>
      <c r="E139" s="136"/>
      <c r="F139" s="137"/>
      <c r="G139" s="138"/>
      <c r="H139" s="123"/>
      <c r="I139" s="123"/>
      <c r="J139" s="123"/>
      <c r="K139" s="123"/>
      <c r="L139" s="123"/>
      <c r="M139" s="123"/>
      <c r="N139" s="123"/>
      <c r="O139" s="122"/>
      <c r="P139" s="122"/>
      <c r="Q139" s="122"/>
    </row>
    <row r="140" spans="1:17">
      <c r="A140" s="101"/>
      <c r="B140" s="116"/>
      <c r="C140" s="117"/>
      <c r="D140" s="118"/>
      <c r="E140" s="136"/>
      <c r="F140" s="137"/>
      <c r="G140" s="138"/>
      <c r="H140" s="123"/>
      <c r="I140" s="123"/>
      <c r="J140" s="123"/>
      <c r="K140" s="123"/>
      <c r="L140" s="123"/>
      <c r="M140" s="123"/>
      <c r="N140" s="123"/>
      <c r="O140" s="122"/>
      <c r="P140" s="122"/>
      <c r="Q140" s="122"/>
    </row>
    <row r="141" spans="1:17">
      <c r="A141" s="101"/>
      <c r="B141" s="116"/>
      <c r="C141" s="117"/>
      <c r="D141" s="118"/>
      <c r="E141" s="136"/>
      <c r="F141" s="137"/>
      <c r="G141" s="138"/>
      <c r="H141" s="123"/>
      <c r="I141" s="123"/>
      <c r="J141" s="123"/>
      <c r="K141" s="123"/>
      <c r="L141" s="123"/>
      <c r="M141" s="123"/>
      <c r="N141" s="123"/>
      <c r="O141" s="122"/>
      <c r="P141" s="122"/>
      <c r="Q141" s="122"/>
    </row>
    <row r="142" spans="1:17">
      <c r="A142" s="101"/>
      <c r="B142" s="116"/>
      <c r="C142" s="117"/>
      <c r="D142" s="118"/>
      <c r="E142" s="136"/>
      <c r="F142" s="137"/>
      <c r="G142" s="138"/>
      <c r="H142" s="123"/>
      <c r="I142" s="123"/>
      <c r="J142" s="123"/>
      <c r="K142" s="123"/>
      <c r="L142" s="123"/>
      <c r="M142" s="123"/>
      <c r="N142" s="123"/>
      <c r="O142" s="122"/>
      <c r="P142" s="122"/>
      <c r="Q142" s="122"/>
    </row>
    <row r="143" spans="1:17">
      <c r="A143" s="101"/>
      <c r="B143" s="116"/>
      <c r="C143" s="117"/>
      <c r="D143" s="118"/>
      <c r="E143" s="136"/>
      <c r="F143" s="137"/>
      <c r="G143" s="138"/>
      <c r="H143" s="123"/>
      <c r="I143" s="123"/>
      <c r="J143" s="123"/>
      <c r="K143" s="123"/>
      <c r="L143" s="123"/>
      <c r="M143" s="123"/>
      <c r="N143" s="123"/>
      <c r="O143" s="122"/>
      <c r="P143" s="122"/>
      <c r="Q143" s="122"/>
    </row>
    <row r="144" spans="1:17">
      <c r="A144" s="101"/>
      <c r="B144" s="116"/>
      <c r="C144" s="117"/>
      <c r="D144" s="118"/>
      <c r="E144" s="136"/>
      <c r="F144" s="137"/>
      <c r="G144" s="138"/>
      <c r="H144" s="123"/>
      <c r="I144" s="123"/>
      <c r="J144" s="123"/>
      <c r="K144" s="123"/>
      <c r="L144" s="123"/>
      <c r="M144" s="123"/>
      <c r="N144" s="123"/>
      <c r="O144" s="122"/>
      <c r="P144" s="122"/>
      <c r="Q144" s="122"/>
    </row>
    <row r="145" spans="1:17">
      <c r="A145" s="101"/>
      <c r="B145" s="116"/>
      <c r="C145" s="117"/>
      <c r="D145" s="118"/>
      <c r="E145" s="136"/>
      <c r="F145" s="137"/>
      <c r="G145" s="138"/>
      <c r="H145" s="123"/>
      <c r="I145" s="123"/>
      <c r="J145" s="123"/>
      <c r="K145" s="123"/>
      <c r="L145" s="123"/>
      <c r="M145" s="123"/>
      <c r="N145" s="123"/>
      <c r="O145" s="122"/>
      <c r="P145" s="122"/>
      <c r="Q145" s="122"/>
    </row>
    <row r="146" spans="1:17">
      <c r="A146" s="101"/>
      <c r="B146" s="116"/>
      <c r="C146" s="117"/>
      <c r="D146" s="118"/>
      <c r="E146" s="136"/>
      <c r="F146" s="137"/>
      <c r="G146" s="138"/>
      <c r="H146" s="123"/>
      <c r="I146" s="123"/>
      <c r="J146" s="123"/>
      <c r="K146" s="123"/>
      <c r="L146" s="123"/>
      <c r="M146" s="123"/>
      <c r="N146" s="123"/>
      <c r="O146" s="122"/>
      <c r="P146" s="122"/>
      <c r="Q146" s="122"/>
    </row>
    <row r="147" spans="1:17">
      <c r="A147" s="102"/>
      <c r="B147" s="119"/>
      <c r="C147" s="120"/>
      <c r="D147" s="121"/>
      <c r="E147" s="139"/>
      <c r="F147" s="140"/>
      <c r="G147" s="141"/>
      <c r="H147" s="123"/>
      <c r="I147" s="123"/>
      <c r="J147" s="123"/>
      <c r="K147" s="123"/>
      <c r="L147" s="123"/>
      <c r="M147" s="123"/>
      <c r="N147" s="123"/>
      <c r="O147" s="122"/>
      <c r="P147" s="122"/>
      <c r="Q147" s="122"/>
    </row>
    <row r="148" spans="1:17">
      <c r="A148" s="100" t="s">
        <v>119</v>
      </c>
      <c r="B148" s="113" t="s">
        <v>140</v>
      </c>
      <c r="C148" s="114"/>
      <c r="D148" s="115"/>
      <c r="E148" s="107">
        <f>3860+34356+8788+16258</f>
        <v>63262</v>
      </c>
      <c r="F148" s="122"/>
      <c r="G148" s="122"/>
      <c r="H148" s="107">
        <v>16258</v>
      </c>
      <c r="I148" s="122"/>
      <c r="J148" s="122"/>
      <c r="K148" s="123"/>
      <c r="L148" s="122"/>
      <c r="M148" s="107">
        <f>H148</f>
        <v>16258</v>
      </c>
      <c r="N148" s="122"/>
      <c r="O148" s="91"/>
      <c r="P148" s="92"/>
      <c r="Q148" s="93"/>
    </row>
    <row r="149" spans="1:17">
      <c r="A149" s="101"/>
      <c r="B149" s="116"/>
      <c r="C149" s="117"/>
      <c r="D149" s="11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94"/>
      <c r="P149" s="95"/>
      <c r="Q149" s="96"/>
    </row>
    <row r="150" spans="1:17">
      <c r="A150" s="101"/>
      <c r="B150" s="116"/>
      <c r="C150" s="117"/>
      <c r="D150" s="11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94"/>
      <c r="P150" s="95"/>
      <c r="Q150" s="96"/>
    </row>
    <row r="151" spans="1:17">
      <c r="A151" s="102"/>
      <c r="B151" s="119"/>
      <c r="C151" s="120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97"/>
      <c r="P151" s="98"/>
      <c r="Q151" s="99"/>
    </row>
    <row r="152" spans="1:17">
      <c r="A152" s="100" t="s">
        <v>120</v>
      </c>
      <c r="B152" s="124" t="s">
        <v>141</v>
      </c>
      <c r="C152" s="125"/>
      <c r="D152" s="126"/>
      <c r="E152" s="107">
        <f>23241+47771+34177+62894</f>
        <v>168083</v>
      </c>
      <c r="F152" s="122"/>
      <c r="G152" s="122"/>
      <c r="H152" s="107">
        <v>62894</v>
      </c>
      <c r="I152" s="122"/>
      <c r="J152" s="122"/>
      <c r="K152" s="123"/>
      <c r="L152" s="122"/>
      <c r="M152" s="107">
        <f>H152</f>
        <v>62894</v>
      </c>
      <c r="N152" s="122"/>
      <c r="O152" s="91"/>
      <c r="P152" s="92"/>
      <c r="Q152" s="93"/>
    </row>
    <row r="153" spans="1:17">
      <c r="A153" s="101"/>
      <c r="B153" s="127"/>
      <c r="C153" s="128"/>
      <c r="D153" s="129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94"/>
      <c r="P153" s="95"/>
      <c r="Q153" s="96"/>
    </row>
    <row r="154" spans="1:17">
      <c r="A154" s="101"/>
      <c r="B154" s="127"/>
      <c r="C154" s="128"/>
      <c r="D154" s="129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94"/>
      <c r="P154" s="95"/>
      <c r="Q154" s="96"/>
    </row>
    <row r="155" spans="1:17">
      <c r="A155" s="102"/>
      <c r="B155" s="130"/>
      <c r="C155" s="131"/>
      <c r="D155" s="13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97"/>
      <c r="P155" s="98"/>
      <c r="Q155" s="99"/>
    </row>
    <row r="156" spans="1:17">
      <c r="A156" s="110" t="s">
        <v>121</v>
      </c>
      <c r="B156" s="113" t="s">
        <v>142</v>
      </c>
      <c r="C156" s="114"/>
      <c r="D156" s="115"/>
      <c r="E156" s="107">
        <v>0</v>
      </c>
      <c r="F156" s="122"/>
      <c r="G156" s="122"/>
      <c r="H156" s="107">
        <v>0</v>
      </c>
      <c r="I156" s="122"/>
      <c r="J156" s="122"/>
      <c r="K156" s="123">
        <v>0</v>
      </c>
      <c r="L156" s="122"/>
      <c r="M156" s="107">
        <v>0</v>
      </c>
      <c r="N156" s="122"/>
      <c r="O156" s="91"/>
      <c r="P156" s="92"/>
      <c r="Q156" s="93"/>
    </row>
    <row r="157" spans="1:17">
      <c r="A157" s="111"/>
      <c r="B157" s="116"/>
      <c r="C157" s="117"/>
      <c r="D157" s="11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94"/>
      <c r="P157" s="95"/>
      <c r="Q157" s="96"/>
    </row>
    <row r="158" spans="1:17">
      <c r="A158" s="111"/>
      <c r="B158" s="116"/>
      <c r="C158" s="117"/>
      <c r="D158" s="11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94"/>
      <c r="P158" s="95"/>
      <c r="Q158" s="96"/>
    </row>
    <row r="159" spans="1:17" ht="5.25" customHeight="1">
      <c r="A159" s="112"/>
      <c r="B159" s="119"/>
      <c r="C159" s="120"/>
      <c r="D159" s="121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97"/>
      <c r="P159" s="98"/>
      <c r="Q159" s="99"/>
    </row>
    <row r="160" spans="1:17" ht="15.75" hidden="1">
      <c r="A160" s="100" t="s">
        <v>122</v>
      </c>
      <c r="B160" s="44" t="s">
        <v>123</v>
      </c>
      <c r="C160" s="44"/>
      <c r="D160" s="44"/>
      <c r="E160" s="44"/>
      <c r="F160" s="44"/>
      <c r="G160" s="44"/>
      <c r="H160" s="44"/>
      <c r="I160" s="48" t="s">
        <v>124</v>
      </c>
      <c r="J160" s="103">
        <f>D22*Q17*12</f>
        <v>5004737.8560000006</v>
      </c>
      <c r="K160" s="104"/>
      <c r="L160" s="77" t="s">
        <v>125</v>
      </c>
      <c r="M160" s="77"/>
      <c r="N160" s="78"/>
      <c r="O160" s="37"/>
      <c r="P160" s="37"/>
      <c r="Q160" s="36"/>
    </row>
    <row r="161" spans="1:17" ht="15.75" hidden="1">
      <c r="A161" s="101"/>
      <c r="B161" s="44" t="s">
        <v>126</v>
      </c>
      <c r="C161" s="44"/>
      <c r="D161" s="44"/>
      <c r="E161" s="44"/>
      <c r="F161" s="44"/>
      <c r="G161" s="44"/>
      <c r="H161" s="44"/>
      <c r="I161" s="48" t="s">
        <v>15</v>
      </c>
      <c r="J161" s="105"/>
      <c r="K161" s="106"/>
      <c r="L161" s="79" t="s">
        <v>16</v>
      </c>
      <c r="M161" s="107">
        <f>J160/4</f>
        <v>1251184.4640000002</v>
      </c>
      <c r="N161" s="107"/>
      <c r="O161" s="46"/>
      <c r="P161" s="107"/>
      <c r="Q161" s="107"/>
    </row>
    <row r="162" spans="1:17" ht="15.75" hidden="1">
      <c r="A162" s="101"/>
      <c r="B162" s="37" t="s">
        <v>127</v>
      </c>
      <c r="C162" s="37"/>
      <c r="D162" s="37"/>
      <c r="E162" s="37"/>
      <c r="F162" s="37"/>
      <c r="G162" s="37"/>
      <c r="H162" s="37"/>
      <c r="I162" s="49"/>
      <c r="J162" s="105"/>
      <c r="K162" s="106"/>
      <c r="L162" s="80"/>
      <c r="M162" s="107"/>
      <c r="N162" s="107"/>
      <c r="O162" s="49"/>
      <c r="P162" s="107"/>
      <c r="Q162" s="107"/>
    </row>
    <row r="163" spans="1:17" ht="15.75" hidden="1">
      <c r="A163" s="101"/>
      <c r="B163" s="28" t="s">
        <v>128</v>
      </c>
      <c r="C163" s="34"/>
      <c r="D163" s="34"/>
      <c r="E163" s="34"/>
      <c r="F163" s="34"/>
      <c r="G163" s="34"/>
      <c r="H163" s="34"/>
      <c r="I163" s="46" t="s">
        <v>124</v>
      </c>
      <c r="J163" s="103">
        <f>F22*Q17*12</f>
        <v>4708794.8160000015</v>
      </c>
      <c r="K163" s="104"/>
      <c r="L163" s="79" t="s">
        <v>16</v>
      </c>
      <c r="M163" s="107">
        <f>J163/4</f>
        <v>1177198.7040000004</v>
      </c>
      <c r="N163" s="107"/>
      <c r="O163" s="46"/>
      <c r="P163" s="107"/>
      <c r="Q163" s="107"/>
    </row>
    <row r="164" spans="1:17" ht="15.75" hidden="1">
      <c r="A164" s="102"/>
      <c r="B164" s="35"/>
      <c r="C164" s="37"/>
      <c r="D164" s="37"/>
      <c r="E164" s="37"/>
      <c r="F164" s="37"/>
      <c r="G164" s="37"/>
      <c r="H164" s="37"/>
      <c r="I164" s="49" t="s">
        <v>15</v>
      </c>
      <c r="J164" s="108"/>
      <c r="K164" s="109"/>
      <c r="L164" s="80"/>
      <c r="M164" s="107"/>
      <c r="N164" s="107"/>
      <c r="O164" s="49"/>
      <c r="P164" s="107"/>
      <c r="Q164" s="107"/>
    </row>
    <row r="165" spans="1:17" ht="15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1:17" ht="15.75">
      <c r="A166" s="44"/>
      <c r="B166" s="44"/>
      <c r="C166" s="44"/>
      <c r="D166" s="44"/>
      <c r="E166" s="44"/>
      <c r="F166" s="44"/>
      <c r="G166" s="44"/>
      <c r="H166" s="44"/>
      <c r="I166" s="44"/>
      <c r="J166" s="81"/>
      <c r="K166" s="81"/>
      <c r="L166" s="44"/>
      <c r="M166" s="44"/>
      <c r="N166" s="44"/>
      <c r="O166" s="44"/>
      <c r="P166" s="44"/>
      <c r="Q166" s="44"/>
    </row>
    <row r="167" spans="1:17" ht="21">
      <c r="A167" s="44"/>
      <c r="B167" s="82" t="s">
        <v>129</v>
      </c>
      <c r="C167" s="44"/>
      <c r="D167" s="44"/>
      <c r="E167" s="44"/>
      <c r="F167" s="44"/>
      <c r="G167" s="44"/>
      <c r="H167" s="44"/>
      <c r="I167" s="44"/>
      <c r="J167" s="81"/>
      <c r="K167" s="81"/>
      <c r="L167" s="44"/>
      <c r="M167" s="44"/>
      <c r="N167" s="44"/>
      <c r="O167" s="44"/>
      <c r="P167" s="44"/>
      <c r="Q167" s="44"/>
    </row>
    <row r="168" spans="1:17" ht="15.75">
      <c r="A168" s="44"/>
      <c r="B168" s="44"/>
      <c r="C168" s="44"/>
      <c r="D168" s="44"/>
      <c r="E168" s="44"/>
      <c r="F168" s="44"/>
      <c r="G168" s="44"/>
      <c r="H168" s="44"/>
      <c r="I168" s="83"/>
      <c r="J168" s="83"/>
      <c r="K168" s="83"/>
      <c r="L168" s="83"/>
      <c r="M168" s="83"/>
      <c r="N168" s="83"/>
      <c r="O168" s="83"/>
      <c r="P168" s="44"/>
      <c r="Q168" s="44"/>
    </row>
    <row r="169" spans="1:17" ht="23.25">
      <c r="A169" s="44"/>
      <c r="B169" s="84" t="s">
        <v>130</v>
      </c>
      <c r="C169" s="44"/>
      <c r="D169" s="44"/>
      <c r="E169" s="85"/>
      <c r="F169" s="85"/>
      <c r="G169" s="85"/>
      <c r="H169" s="84"/>
      <c r="I169" s="84"/>
      <c r="J169" s="86"/>
      <c r="K169" s="84"/>
      <c r="L169" s="84"/>
      <c r="M169" s="44"/>
      <c r="N169" s="44"/>
      <c r="O169" s="44"/>
      <c r="P169" s="44"/>
      <c r="Q169" s="44"/>
    </row>
    <row r="170" spans="1:17" ht="15.75">
      <c r="A170" s="44"/>
      <c r="B170" s="87"/>
      <c r="C170" s="87"/>
      <c r="D170" s="87"/>
      <c r="E170" s="87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1:17" ht="15.75">
      <c r="A171" s="44" t="s">
        <v>131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1:17" ht="18.75">
      <c r="A172" s="44"/>
      <c r="B172" s="44"/>
      <c r="C172" s="88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1:17" ht="15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1:17" ht="15.75">
      <c r="A174" s="44" t="s">
        <v>132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1:17" ht="15.75">
      <c r="A175" s="44" t="s">
        <v>133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 ht="15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1:17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.75">
      <c r="A178" s="9"/>
      <c r="B178" s="9"/>
      <c r="C178" s="9"/>
      <c r="D178" s="9"/>
      <c r="E178" s="9"/>
      <c r="F178" s="89"/>
      <c r="G178" s="89"/>
      <c r="H178" s="89"/>
      <c r="I178" s="89"/>
      <c r="J178" s="89"/>
      <c r="K178" s="9"/>
      <c r="L178" s="9"/>
      <c r="M178" s="9"/>
      <c r="N178" s="9"/>
      <c r="O178" s="9"/>
      <c r="P178" s="9"/>
      <c r="Q178" s="9"/>
    </row>
    <row r="179" spans="1:17" ht="15.75">
      <c r="A179" s="9"/>
      <c r="B179" s="9"/>
      <c r="C179" s="9"/>
      <c r="D179" s="9"/>
      <c r="E179" s="9"/>
      <c r="F179" s="90"/>
      <c r="G179" s="90"/>
      <c r="H179" s="90"/>
      <c r="I179" s="90"/>
      <c r="J179" s="9"/>
      <c r="K179" s="9"/>
      <c r="L179" s="9"/>
      <c r="M179" s="9"/>
      <c r="N179" s="9"/>
      <c r="O179" s="9"/>
      <c r="P179" s="9"/>
      <c r="Q179" s="9"/>
    </row>
    <row r="219" spans="17:17">
      <c r="Q219">
        <f>S182+S201+S218</f>
        <v>0</v>
      </c>
    </row>
    <row r="222" spans="17:17">
      <c r="Q222" t="e">
        <f>T172+T182+#REF!</f>
        <v>#REF!</v>
      </c>
    </row>
  </sheetData>
  <mergeCells count="210">
    <mergeCell ref="I2:Q2"/>
    <mergeCell ref="I3:Q3"/>
    <mergeCell ref="I4:Q4"/>
    <mergeCell ref="I5:Q5"/>
    <mergeCell ref="I6:Q6"/>
    <mergeCell ref="E9:L9"/>
    <mergeCell ref="D10:M10"/>
    <mergeCell ref="D11:O11"/>
    <mergeCell ref="P13:Q16"/>
    <mergeCell ref="H15:O16"/>
    <mergeCell ref="E17:F17"/>
    <mergeCell ref="I17:J17"/>
    <mergeCell ref="L17:M17"/>
    <mergeCell ref="P17:P18"/>
    <mergeCell ref="Q17:Q18"/>
    <mergeCell ref="A19:C22"/>
    <mergeCell ref="G19:N19"/>
    <mergeCell ref="P19:P21"/>
    <mergeCell ref="Q19:Q21"/>
    <mergeCell ref="L20:N21"/>
    <mergeCell ref="D22:E22"/>
    <mergeCell ref="F22:H22"/>
    <mergeCell ref="P22:P24"/>
    <mergeCell ref="Q22:Q24"/>
    <mergeCell ref="N29:N30"/>
    <mergeCell ref="L34:Q35"/>
    <mergeCell ref="B35:E35"/>
    <mergeCell ref="B36:E36"/>
    <mergeCell ref="F36:H36"/>
    <mergeCell ref="I36:K36"/>
    <mergeCell ref="L36:Q36"/>
    <mergeCell ref="E25:F26"/>
    <mergeCell ref="P25:P27"/>
    <mergeCell ref="Q25:Q27"/>
    <mergeCell ref="A29:D30"/>
    <mergeCell ref="E29:F30"/>
    <mergeCell ref="G29:H30"/>
    <mergeCell ref="I29:I30"/>
    <mergeCell ref="J29:K30"/>
    <mergeCell ref="L29:L30"/>
    <mergeCell ref="M29:M30"/>
    <mergeCell ref="A37:A42"/>
    <mergeCell ref="B37:E37"/>
    <mergeCell ref="F37:H42"/>
    <mergeCell ref="I37:K42"/>
    <mergeCell ref="L37:Q42"/>
    <mergeCell ref="B38:E38"/>
    <mergeCell ref="B39:E39"/>
    <mergeCell ref="B40:E40"/>
    <mergeCell ref="B41:E41"/>
    <mergeCell ref="B42:E42"/>
    <mergeCell ref="A43:A47"/>
    <mergeCell ref="B43:E43"/>
    <mergeCell ref="F43:H47"/>
    <mergeCell ref="I43:K47"/>
    <mergeCell ref="L43:Q47"/>
    <mergeCell ref="B44:E44"/>
    <mergeCell ref="B45:E45"/>
    <mergeCell ref="B46:E46"/>
    <mergeCell ref="B47:E47"/>
    <mergeCell ref="A56:A63"/>
    <mergeCell ref="B56:E56"/>
    <mergeCell ref="F56:H63"/>
    <mergeCell ref="I56:K63"/>
    <mergeCell ref="A48:A55"/>
    <mergeCell ref="B48:E48"/>
    <mergeCell ref="F48:H55"/>
    <mergeCell ref="I48:K55"/>
    <mergeCell ref="L48:Q55"/>
    <mergeCell ref="B49:E49"/>
    <mergeCell ref="B50:E50"/>
    <mergeCell ref="B51:E51"/>
    <mergeCell ref="B52:E52"/>
    <mergeCell ref="B53:E53"/>
    <mergeCell ref="L56:Q63"/>
    <mergeCell ref="B57:E57"/>
    <mergeCell ref="B58:E58"/>
    <mergeCell ref="B59:E59"/>
    <mergeCell ref="B60:E60"/>
    <mergeCell ref="B61:E61"/>
    <mergeCell ref="B62:E62"/>
    <mergeCell ref="B63:E63"/>
    <mergeCell ref="B54:E54"/>
    <mergeCell ref="B55:E55"/>
    <mergeCell ref="K70:L81"/>
    <mergeCell ref="M70:N81"/>
    <mergeCell ref="O70:Q81"/>
    <mergeCell ref="B69:D69"/>
    <mergeCell ref="E69:G69"/>
    <mergeCell ref="H69:J69"/>
    <mergeCell ref="K69:L69"/>
    <mergeCell ref="M69:N69"/>
    <mergeCell ref="O69:Q69"/>
    <mergeCell ref="E82:G82"/>
    <mergeCell ref="H82:J82"/>
    <mergeCell ref="A83:A92"/>
    <mergeCell ref="B83:D92"/>
    <mergeCell ref="E83:G92"/>
    <mergeCell ref="H83:J92"/>
    <mergeCell ref="A70:A81"/>
    <mergeCell ref="E70:G81"/>
    <mergeCell ref="H70:J81"/>
    <mergeCell ref="K83:L92"/>
    <mergeCell ref="M83:N92"/>
    <mergeCell ref="O83:Q92"/>
    <mergeCell ref="B93:D99"/>
    <mergeCell ref="E93:G99"/>
    <mergeCell ref="H93:J99"/>
    <mergeCell ref="K93:L99"/>
    <mergeCell ref="M93:N99"/>
    <mergeCell ref="O93:Q99"/>
    <mergeCell ref="O100:Q102"/>
    <mergeCell ref="A103:A105"/>
    <mergeCell ref="B103:D105"/>
    <mergeCell ref="E103:G105"/>
    <mergeCell ref="H103:J105"/>
    <mergeCell ref="K103:L105"/>
    <mergeCell ref="M103:N105"/>
    <mergeCell ref="O103:Q105"/>
    <mergeCell ref="A100:A102"/>
    <mergeCell ref="B100:D102"/>
    <mergeCell ref="E100:G102"/>
    <mergeCell ref="H100:J102"/>
    <mergeCell ref="K100:L102"/>
    <mergeCell ref="M100:N102"/>
    <mergeCell ref="O106:Q112"/>
    <mergeCell ref="B113:D113"/>
    <mergeCell ref="E113:G113"/>
    <mergeCell ref="H113:J113"/>
    <mergeCell ref="K113:L113"/>
    <mergeCell ref="M113:N113"/>
    <mergeCell ref="O113:Q113"/>
    <mergeCell ref="A106:A112"/>
    <mergeCell ref="B106:D112"/>
    <mergeCell ref="E106:G112"/>
    <mergeCell ref="H106:J112"/>
    <mergeCell ref="K106:L112"/>
    <mergeCell ref="M106:N112"/>
    <mergeCell ref="O114:Q115"/>
    <mergeCell ref="A116:A120"/>
    <mergeCell ref="B116:D120"/>
    <mergeCell ref="E116:G120"/>
    <mergeCell ref="H116:J120"/>
    <mergeCell ref="K116:L120"/>
    <mergeCell ref="M116:N120"/>
    <mergeCell ref="O116:Q120"/>
    <mergeCell ref="A114:A115"/>
    <mergeCell ref="B114:D115"/>
    <mergeCell ref="E114:G115"/>
    <mergeCell ref="H114:J115"/>
    <mergeCell ref="K114:L115"/>
    <mergeCell ref="M114:N115"/>
    <mergeCell ref="O121:Q124"/>
    <mergeCell ref="A125:A131"/>
    <mergeCell ref="B125:D131"/>
    <mergeCell ref="E125:G131"/>
    <mergeCell ref="H125:J131"/>
    <mergeCell ref="K125:L131"/>
    <mergeCell ref="M125:N131"/>
    <mergeCell ref="O125:Q131"/>
    <mergeCell ref="A121:A124"/>
    <mergeCell ref="B121:D124"/>
    <mergeCell ref="E121:G124"/>
    <mergeCell ref="H121:J124"/>
    <mergeCell ref="K121:L124"/>
    <mergeCell ref="M121:N124"/>
    <mergeCell ref="O132:Q136"/>
    <mergeCell ref="A137:A147"/>
    <mergeCell ref="B137:D147"/>
    <mergeCell ref="E137:G147"/>
    <mergeCell ref="H137:J147"/>
    <mergeCell ref="K137:L147"/>
    <mergeCell ref="M137:N147"/>
    <mergeCell ref="O137:Q147"/>
    <mergeCell ref="A132:A136"/>
    <mergeCell ref="B132:D136"/>
    <mergeCell ref="E132:G136"/>
    <mergeCell ref="H132:J136"/>
    <mergeCell ref="K132:L136"/>
    <mergeCell ref="M132:N136"/>
    <mergeCell ref="O148:Q151"/>
    <mergeCell ref="A152:A155"/>
    <mergeCell ref="B152:D155"/>
    <mergeCell ref="E152:G155"/>
    <mergeCell ref="H152:J155"/>
    <mergeCell ref="K152:L155"/>
    <mergeCell ref="M152:N155"/>
    <mergeCell ref="O152:Q155"/>
    <mergeCell ref="A148:A151"/>
    <mergeCell ref="B148:D151"/>
    <mergeCell ref="E148:G151"/>
    <mergeCell ref="H148:J151"/>
    <mergeCell ref="K148:L151"/>
    <mergeCell ref="M148:N151"/>
    <mergeCell ref="F178:J178"/>
    <mergeCell ref="F179:I179"/>
    <mergeCell ref="O156:Q159"/>
    <mergeCell ref="A160:A164"/>
    <mergeCell ref="J160:K162"/>
    <mergeCell ref="M161:N162"/>
    <mergeCell ref="P161:Q162"/>
    <mergeCell ref="J163:K164"/>
    <mergeCell ref="M163:N164"/>
    <mergeCell ref="P163:Q164"/>
    <mergeCell ref="A156:A159"/>
    <mergeCell ref="B156:D159"/>
    <mergeCell ref="E156:G159"/>
    <mergeCell ref="H156:J159"/>
    <mergeCell ref="K156:L159"/>
    <mergeCell ref="M156:N15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Загорье 1</vt:lpstr>
      <vt:lpstr>'Загорье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2012-03-03T13:22:36Z</dcterms:modified>
</cp:coreProperties>
</file>